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1-15\Desktop\"/>
    </mc:Choice>
  </mc:AlternateContent>
  <bookViews>
    <workbookView xWindow="0" yWindow="0" windowWidth="24000" windowHeight="9735" activeTab="1"/>
  </bookViews>
  <sheets>
    <sheet name="Datos Estudiantes" sheetId="4" r:id="rId1"/>
    <sheet name="Planilla Notas" sheetId="3" r:id="rId2"/>
    <sheet name="Informe estudiante" sheetId="5" r:id="rId3"/>
    <sheet name="ESQUEMA" sheetId="6" r:id="rId4"/>
    <sheet name="ESQUEMA 2" sheetId="7" r:id="rId5"/>
    <sheet name="ESQUEMA3" sheetId="8" r:id="rId6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D14" i="3" l="1"/>
  <c r="F14" i="3" s="1"/>
  <c r="H14" i="3" s="1"/>
  <c r="J14" i="3" s="1"/>
  <c r="E14" i="3"/>
  <c r="G14" i="3" s="1"/>
  <c r="I14" i="3" s="1"/>
  <c r="C14" i="3"/>
  <c r="K14" i="3" s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C15" i="3"/>
  <c r="K15" i="3" s="1"/>
  <c r="C16" i="3"/>
  <c r="K16" i="3" s="1"/>
  <c r="C17" i="3"/>
  <c r="K17" i="3" s="1"/>
  <c r="C18" i="3"/>
  <c r="K18" i="3" s="1"/>
  <c r="C19" i="3"/>
  <c r="K19" i="3" s="1"/>
  <c r="C20" i="3"/>
  <c r="K20" i="3" s="1"/>
  <c r="C21" i="3"/>
  <c r="K21" i="3" s="1"/>
  <c r="C22" i="3"/>
  <c r="K22" i="3" s="1"/>
  <c r="C23" i="3"/>
  <c r="K23" i="3" s="1"/>
  <c r="C24" i="3"/>
  <c r="K24" i="3" s="1"/>
  <c r="C25" i="3"/>
  <c r="K25" i="3" s="1"/>
  <c r="C26" i="3"/>
  <c r="K26" i="3" s="1"/>
  <c r="C27" i="3"/>
  <c r="K27" i="3" s="1"/>
  <c r="C28" i="3"/>
  <c r="K28" i="3" s="1"/>
  <c r="C29" i="3"/>
  <c r="K29" i="3" s="1"/>
  <c r="C30" i="3"/>
  <c r="K30" i="3" s="1"/>
  <c r="C31" i="3"/>
  <c r="K31" i="3" s="1"/>
  <c r="C32" i="3"/>
  <c r="K32" i="3" s="1"/>
  <c r="C33" i="3"/>
  <c r="K33" i="3" s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V15" i="3" l="1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14" i="3"/>
  <c r="R16" i="3"/>
  <c r="R17" i="3"/>
  <c r="R20" i="3"/>
  <c r="R21" i="3"/>
  <c r="R24" i="3"/>
  <c r="R25" i="3"/>
  <c r="R28" i="3"/>
  <c r="R29" i="3"/>
  <c r="R32" i="3"/>
  <c r="R15" i="3"/>
  <c r="R18" i="3"/>
  <c r="R19" i="3"/>
  <c r="R22" i="3"/>
  <c r="R23" i="3"/>
  <c r="R26" i="3"/>
  <c r="R27" i="3"/>
  <c r="R30" i="3"/>
  <c r="R31" i="3"/>
  <c r="R33" i="3"/>
  <c r="R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L15" i="3"/>
  <c r="L16" i="3"/>
  <c r="L17" i="3"/>
  <c r="L19" i="3"/>
  <c r="L20" i="3"/>
  <c r="W20" i="3" s="1"/>
  <c r="X20" i="3" s="1"/>
  <c r="L21" i="3"/>
  <c r="L22" i="3"/>
  <c r="L23" i="3"/>
  <c r="L24" i="3"/>
  <c r="W24" i="3" s="1"/>
  <c r="X24" i="3" s="1"/>
  <c r="L25" i="3"/>
  <c r="L26" i="3"/>
  <c r="L27" i="3"/>
  <c r="L28" i="3"/>
  <c r="W28" i="3" s="1"/>
  <c r="X28" i="3" s="1"/>
  <c r="L29" i="3"/>
  <c r="L30" i="3"/>
  <c r="L31" i="3"/>
  <c r="W31" i="3" s="1"/>
  <c r="X31" i="3" s="1"/>
  <c r="L32" i="3"/>
  <c r="W32" i="3" s="1"/>
  <c r="X32" i="3" s="1"/>
  <c r="L33" i="3"/>
  <c r="W27" i="3" l="1"/>
  <c r="X27" i="3" s="1"/>
  <c r="W19" i="3"/>
  <c r="X19" i="3" s="1"/>
  <c r="W23" i="3"/>
  <c r="X23" i="3" s="1"/>
  <c r="L18" i="3"/>
  <c r="W16" i="3"/>
  <c r="X16" i="3" s="1"/>
  <c r="W15" i="3"/>
  <c r="X15" i="3" s="1"/>
  <c r="L14" i="3"/>
  <c r="W33" i="3"/>
  <c r="X33" i="3" s="1"/>
  <c r="W29" i="3"/>
  <c r="X29" i="3" s="1"/>
  <c r="W25" i="3"/>
  <c r="X25" i="3" s="1"/>
  <c r="W21" i="3"/>
  <c r="X21" i="3" s="1"/>
  <c r="W17" i="3"/>
  <c r="X17" i="3" s="1"/>
  <c r="W30" i="3"/>
  <c r="X30" i="3" s="1"/>
  <c r="W26" i="3"/>
  <c r="X26" i="3" s="1"/>
  <c r="W22" i="3"/>
  <c r="X22" i="3" s="1"/>
  <c r="W18" i="3"/>
  <c r="X18" i="3" s="1"/>
  <c r="N14" i="3"/>
  <c r="W14" i="3" l="1"/>
  <c r="X14" i="3" s="1"/>
  <c r="X37" i="3" l="1"/>
  <c r="X36" i="3"/>
  <c r="X35" i="3"/>
</calcChain>
</file>

<file path=xl/sharedStrings.xml><?xml version="1.0" encoding="utf-8"?>
<sst xmlns="http://schemas.openxmlformats.org/spreadsheetml/2006/main" count="71" uniqueCount="54">
  <si>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</si>
  <si>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</si>
  <si>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</si>
  <si>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</si>
  <si>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</si>
  <si>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</si>
  <si>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</si>
  <si>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</si>
  <si>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</si>
  <si>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</si>
  <si>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</si>
  <si>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</si>
  <si>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</si>
  <si>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</si>
  <si>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</si>
  <si>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</si>
  <si>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</si>
  <si>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</si>
  <si>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</si>
  <si>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</si>
  <si>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</si>
  <si>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</si>
  <si>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</si>
  <si>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</si>
  <si>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</si>
  <si>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</si>
  <si>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</si>
  <si>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</si>
  <si>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</si>
  <si>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</si>
  <si>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</si>
  <si>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</si>
  <si>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</si>
  <si>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</si>
  <si>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</si>
  <si>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</si>
  <si>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</si>
  <si>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</si>
  <si>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</si>
  <si>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</si>
  <si>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</si>
  <si>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</si>
  <si>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</si>
  <si>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</si>
  <si>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</si>
  <si>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</si>
  <si>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W14</t>
  </si>
  <si>
    <t>Reprobo</t>
  </si>
  <si>
    <t>Aprobo</t>
  </si>
  <si>
    <t>X14</t>
  </si>
  <si>
    <t>Si es error buscav</t>
  </si>
  <si>
    <t>"No Existe"</t>
  </si>
  <si>
    <t>buscarv</t>
  </si>
  <si>
    <t>Si c104:"" O D14="" J140=""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</si>
</sst>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164" fontId="4" fillId="0" borderId="1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4" fillId="0" borderId="8" xfId="0" applyNumberFormat="1" applyFont="1" applyBorder="1"/>
    <xf numFmtId="164" fontId="4" fillId="0" borderId="9" xfId="0" applyNumberFormat="1" applyFont="1" applyBorder="1" applyAlignment="1">
      <alignment horizontal="center" vertical="center"/>
    </xf>
    <xf numFmtId="164" fontId="4" fillId="0" borderId="13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2" xfId="0" applyNumberFormat="1" applyFont="1" applyBorder="1"/>
    <xf numFmtId="164" fontId="4" fillId="0" borderId="4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19050</xdr:rowOff>
    </xdr:from>
    <xdr:to>
      <xdr:col>8</xdr:col>
      <xdr:colOff>9526</xdr:colOff>
      <xdr:row>14</xdr:row>
      <xdr:rowOff>123825</xdr:rowOff>
    </xdr:to>
    <xdr:sp macro="" textlink="">
      <xdr:nvSpPr>
        <xdr:cNvPr id="2" name="Combinar 1"/>
        <xdr:cNvSpPr/>
      </xdr:nvSpPr>
      <xdr:spPr>
        <a:xfrm>
          <a:off x="1524000" y="790575"/>
          <a:ext cx="3819526" cy="1819275"/>
        </a:xfrm>
        <a:prstGeom prst="flowChartMerg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si </a:t>
          </a:r>
          <a:r>
            <a:rPr lang="es-CO" sz="1100" b="1" baseline="0">
              <a:solidFill>
                <a:schemeClr val="tx1"/>
              </a:solidFill>
            </a:rPr>
            <a:t> la nota definitiva&gt;=3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5</xdr:row>
      <xdr:rowOff>9525</xdr:rowOff>
    </xdr:from>
    <xdr:to>
      <xdr:col>3</xdr:col>
      <xdr:colOff>19050</xdr:colOff>
      <xdr:row>13</xdr:row>
      <xdr:rowOff>28575</xdr:rowOff>
    </xdr:to>
    <xdr:cxnSp macro="">
      <xdr:nvCxnSpPr>
        <xdr:cNvPr id="3" name="Conector recto de flecha 2"/>
        <xdr:cNvCxnSpPr/>
      </xdr:nvCxnSpPr>
      <xdr:spPr>
        <a:xfrm flipH="1">
          <a:off x="1524000" y="781050"/>
          <a:ext cx="19050" cy="154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</xdr:row>
      <xdr:rowOff>47625</xdr:rowOff>
    </xdr:from>
    <xdr:to>
      <xdr:col>8</xdr:col>
      <xdr:colOff>28575</xdr:colOff>
      <xdr:row>12</xdr:row>
      <xdr:rowOff>152400</xdr:rowOff>
    </xdr:to>
    <xdr:cxnSp macro="">
      <xdr:nvCxnSpPr>
        <xdr:cNvPr id="4" name="Conector recto de flecha 3"/>
        <xdr:cNvCxnSpPr/>
      </xdr:nvCxnSpPr>
      <xdr:spPr>
        <a:xfrm flipH="1">
          <a:off x="6105525" y="1009650"/>
          <a:ext cx="19050" cy="14382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13</xdr:row>
      <xdr:rowOff>104775</xdr:rowOff>
    </xdr:from>
    <xdr:to>
      <xdr:col>3</xdr:col>
      <xdr:colOff>228600</xdr:colOff>
      <xdr:row>15</xdr:row>
      <xdr:rowOff>142875</xdr:rowOff>
    </xdr:to>
    <xdr:sp macro="" textlink="">
      <xdr:nvSpPr>
        <xdr:cNvPr id="5" name="Elipse 4"/>
        <xdr:cNvSpPr/>
      </xdr:nvSpPr>
      <xdr:spPr>
        <a:xfrm>
          <a:off x="2076450" y="2590800"/>
          <a:ext cx="43815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</a:rPr>
            <a:t>v</a:t>
          </a:r>
        </a:p>
      </xdr:txBody>
    </xdr:sp>
    <xdr:clientData/>
  </xdr:twoCellAnchor>
  <xdr:twoCellAnchor>
    <xdr:from>
      <xdr:col>7</xdr:col>
      <xdr:colOff>523875</xdr:colOff>
      <xdr:row>13</xdr:row>
      <xdr:rowOff>95250</xdr:rowOff>
    </xdr:from>
    <xdr:to>
      <xdr:col>8</xdr:col>
      <xdr:colOff>238125</xdr:colOff>
      <xdr:row>15</xdr:row>
      <xdr:rowOff>142875</xdr:rowOff>
    </xdr:to>
    <xdr:sp macro="" textlink="">
      <xdr:nvSpPr>
        <xdr:cNvPr id="6" name="Elipse 5"/>
        <xdr:cNvSpPr/>
      </xdr:nvSpPr>
      <xdr:spPr>
        <a:xfrm>
          <a:off x="5857875" y="2581275"/>
          <a:ext cx="476250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 b="1">
              <a:solidFill>
                <a:schemeClr val="tx1"/>
              </a:solidFill>
            </a:rPr>
            <a:t>  F</a:t>
          </a:r>
        </a:p>
      </xdr:txBody>
    </xdr:sp>
    <xdr:clientData/>
  </xdr:twoCellAnchor>
  <xdr:twoCellAnchor>
    <xdr:from>
      <xdr:col>3</xdr:col>
      <xdr:colOff>76200</xdr:colOff>
      <xdr:row>17</xdr:row>
      <xdr:rowOff>66675</xdr:rowOff>
    </xdr:from>
    <xdr:to>
      <xdr:col>3</xdr:col>
      <xdr:colOff>200025</xdr:colOff>
      <xdr:row>18</xdr:row>
      <xdr:rowOff>0</xdr:rowOff>
    </xdr:to>
    <xdr:cxnSp macro="">
      <xdr:nvCxnSpPr>
        <xdr:cNvPr id="7" name="Conector recto de flecha 6"/>
        <xdr:cNvCxnSpPr/>
      </xdr:nvCxnSpPr>
      <xdr:spPr>
        <a:xfrm>
          <a:off x="1600200" y="3124200"/>
          <a:ext cx="123825" cy="123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17</xdr:row>
      <xdr:rowOff>47625</xdr:rowOff>
    </xdr:from>
    <xdr:to>
      <xdr:col>7</xdr:col>
      <xdr:colOff>276225</xdr:colOff>
      <xdr:row>17</xdr:row>
      <xdr:rowOff>180975</xdr:rowOff>
    </xdr:to>
    <xdr:cxnSp macro="">
      <xdr:nvCxnSpPr>
        <xdr:cNvPr id="8" name="Conector recto de flecha 7"/>
        <xdr:cNvCxnSpPr/>
      </xdr:nvCxnSpPr>
      <xdr:spPr>
        <a:xfrm flipH="1">
          <a:off x="5562600" y="3295650"/>
          <a:ext cx="47625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4</xdr:row>
      <xdr:rowOff>161925</xdr:rowOff>
    </xdr:from>
    <xdr:to>
      <xdr:col>5</xdr:col>
      <xdr:colOff>209550</xdr:colOff>
      <xdr:row>5</xdr:row>
      <xdr:rowOff>104776</xdr:rowOff>
    </xdr:to>
    <xdr:cxnSp macro="">
      <xdr:nvCxnSpPr>
        <xdr:cNvPr id="9" name="Conector recto de flecha 8"/>
        <xdr:cNvCxnSpPr/>
      </xdr:nvCxnSpPr>
      <xdr:spPr>
        <a:xfrm flipV="1">
          <a:off x="3619500" y="933450"/>
          <a:ext cx="400050" cy="1333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19050</xdr:rowOff>
    </xdr:from>
    <xdr:to>
      <xdr:col>9</xdr:col>
      <xdr:colOff>9526</xdr:colOff>
      <xdr:row>15</xdr:row>
      <xdr:rowOff>123825</xdr:rowOff>
    </xdr:to>
    <xdr:sp macro="" textlink="">
      <xdr:nvSpPr>
        <xdr:cNvPr id="2" name="Combinar 1"/>
        <xdr:cNvSpPr/>
      </xdr:nvSpPr>
      <xdr:spPr>
        <a:xfrm>
          <a:off x="2286000" y="981075"/>
          <a:ext cx="3819526" cy="1819275"/>
        </a:xfrm>
        <a:prstGeom prst="flowChartMerg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19050</xdr:colOff>
      <xdr:row>14</xdr:row>
      <xdr:rowOff>28575</xdr:rowOff>
    </xdr:to>
    <xdr:cxnSp macro="">
      <xdr:nvCxnSpPr>
        <xdr:cNvPr id="3" name="Conector recto de flecha 2"/>
        <xdr:cNvCxnSpPr/>
      </xdr:nvCxnSpPr>
      <xdr:spPr>
        <a:xfrm flipH="1">
          <a:off x="2286000" y="971550"/>
          <a:ext cx="19050" cy="154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</xdr:row>
      <xdr:rowOff>47625</xdr:rowOff>
    </xdr:from>
    <xdr:to>
      <xdr:col>9</xdr:col>
      <xdr:colOff>28575</xdr:colOff>
      <xdr:row>13</xdr:row>
      <xdr:rowOff>152400</xdr:rowOff>
    </xdr:to>
    <xdr:cxnSp macro="">
      <xdr:nvCxnSpPr>
        <xdr:cNvPr id="4" name="Conector recto de flecha 3"/>
        <xdr:cNvCxnSpPr/>
      </xdr:nvCxnSpPr>
      <xdr:spPr>
        <a:xfrm flipH="1">
          <a:off x="6105525" y="1009650"/>
          <a:ext cx="19050" cy="14382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14</xdr:row>
      <xdr:rowOff>104775</xdr:rowOff>
    </xdr:from>
    <xdr:to>
      <xdr:col>4</xdr:col>
      <xdr:colOff>228600</xdr:colOff>
      <xdr:row>16</xdr:row>
      <xdr:rowOff>142875</xdr:rowOff>
    </xdr:to>
    <xdr:sp macro="" textlink="">
      <xdr:nvSpPr>
        <xdr:cNvPr id="5" name="Elipse 4"/>
        <xdr:cNvSpPr/>
      </xdr:nvSpPr>
      <xdr:spPr>
        <a:xfrm>
          <a:off x="2076450" y="2590800"/>
          <a:ext cx="43815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</a:rPr>
            <a:t>v</a:t>
          </a:r>
        </a:p>
      </xdr:txBody>
    </xdr:sp>
    <xdr:clientData/>
  </xdr:twoCellAnchor>
  <xdr:twoCellAnchor>
    <xdr:from>
      <xdr:col>8</xdr:col>
      <xdr:colOff>523875</xdr:colOff>
      <xdr:row>14</xdr:row>
      <xdr:rowOff>95250</xdr:rowOff>
    </xdr:from>
    <xdr:to>
      <xdr:col>9</xdr:col>
      <xdr:colOff>238125</xdr:colOff>
      <xdr:row>16</xdr:row>
      <xdr:rowOff>142875</xdr:rowOff>
    </xdr:to>
    <xdr:sp macro="" textlink="">
      <xdr:nvSpPr>
        <xdr:cNvPr id="6" name="Elipse 5"/>
        <xdr:cNvSpPr/>
      </xdr:nvSpPr>
      <xdr:spPr>
        <a:xfrm>
          <a:off x="5857875" y="2581275"/>
          <a:ext cx="476250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 b="1">
              <a:solidFill>
                <a:schemeClr val="tx1"/>
              </a:solidFill>
            </a:rPr>
            <a:t>  F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19050</xdr:rowOff>
    </xdr:from>
    <xdr:to>
      <xdr:col>8</xdr:col>
      <xdr:colOff>9526</xdr:colOff>
      <xdr:row>14</xdr:row>
      <xdr:rowOff>123825</xdr:rowOff>
    </xdr:to>
    <xdr:sp macro="" textlink="">
      <xdr:nvSpPr>
        <xdr:cNvPr id="3" name="Combinar 2"/>
        <xdr:cNvSpPr/>
      </xdr:nvSpPr>
      <xdr:spPr>
        <a:xfrm>
          <a:off x="3048000" y="1171575"/>
          <a:ext cx="3819526" cy="1819275"/>
        </a:xfrm>
        <a:prstGeom prst="flowChartMerg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5</xdr:row>
      <xdr:rowOff>9525</xdr:rowOff>
    </xdr:from>
    <xdr:to>
      <xdr:col>3</xdr:col>
      <xdr:colOff>19050</xdr:colOff>
      <xdr:row>13</xdr:row>
      <xdr:rowOff>28575</xdr:rowOff>
    </xdr:to>
    <xdr:cxnSp macro="">
      <xdr:nvCxnSpPr>
        <xdr:cNvPr id="4" name="Conector recto de flecha 3"/>
        <xdr:cNvCxnSpPr/>
      </xdr:nvCxnSpPr>
      <xdr:spPr>
        <a:xfrm flipH="1">
          <a:off x="3048000" y="1162050"/>
          <a:ext cx="19050" cy="154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</xdr:row>
      <xdr:rowOff>47625</xdr:rowOff>
    </xdr:from>
    <xdr:to>
      <xdr:col>8</xdr:col>
      <xdr:colOff>28575</xdr:colOff>
      <xdr:row>12</xdr:row>
      <xdr:rowOff>152400</xdr:rowOff>
    </xdr:to>
    <xdr:cxnSp macro="">
      <xdr:nvCxnSpPr>
        <xdr:cNvPr id="5" name="Conector recto de flecha 4"/>
        <xdr:cNvCxnSpPr/>
      </xdr:nvCxnSpPr>
      <xdr:spPr>
        <a:xfrm flipH="1">
          <a:off x="6867525" y="1200150"/>
          <a:ext cx="19050" cy="14382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13</xdr:row>
      <xdr:rowOff>104775</xdr:rowOff>
    </xdr:from>
    <xdr:to>
      <xdr:col>3</xdr:col>
      <xdr:colOff>228600</xdr:colOff>
      <xdr:row>15</xdr:row>
      <xdr:rowOff>142875</xdr:rowOff>
    </xdr:to>
    <xdr:sp macro="" textlink="">
      <xdr:nvSpPr>
        <xdr:cNvPr id="6" name="Elipse 5"/>
        <xdr:cNvSpPr/>
      </xdr:nvSpPr>
      <xdr:spPr>
        <a:xfrm>
          <a:off x="2838450" y="2781300"/>
          <a:ext cx="43815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</a:rPr>
            <a:t>v</a:t>
          </a:r>
        </a:p>
      </xdr:txBody>
    </xdr:sp>
    <xdr:clientData/>
  </xdr:twoCellAnchor>
  <xdr:twoCellAnchor>
    <xdr:from>
      <xdr:col>7</xdr:col>
      <xdr:colOff>523875</xdr:colOff>
      <xdr:row>13</xdr:row>
      <xdr:rowOff>95250</xdr:rowOff>
    </xdr:from>
    <xdr:to>
      <xdr:col>8</xdr:col>
      <xdr:colOff>238125</xdr:colOff>
      <xdr:row>15</xdr:row>
      <xdr:rowOff>142875</xdr:rowOff>
    </xdr:to>
    <xdr:sp macro="" textlink="">
      <xdr:nvSpPr>
        <xdr:cNvPr id="7" name="Elipse 6"/>
        <xdr:cNvSpPr/>
      </xdr:nvSpPr>
      <xdr:spPr>
        <a:xfrm>
          <a:off x="6619875" y="2771775"/>
          <a:ext cx="476250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 b="1">
              <a:solidFill>
                <a:schemeClr val="tx1"/>
              </a:solidFill>
            </a:rPr>
            <a:t>  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10" workbookViewId="0">
      <selection activeCell="D25" sqref="D25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3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5.75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4.25" customHeight="1" thickBot="1" x14ac:dyDescent="0.3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ht="15.75" customHeight="1" thickTop="1" thickBot="1" x14ac:dyDescent="0.3">
      <c r="A12" s="35" t="s">
        <v>31</v>
      </c>
      <c r="B12" s="35"/>
      <c r="C12" s="36">
        <v>0.3</v>
      </c>
      <c r="D12" s="36"/>
      <c r="E12" s="36"/>
      <c r="F12" s="36"/>
      <c r="G12" s="36"/>
      <c r="H12" s="36"/>
      <c r="I12" s="36"/>
      <c r="J12" s="36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35"/>
      <c r="B13" s="35"/>
      <c r="C13" s="37" t="s">
        <v>28</v>
      </c>
      <c r="D13" s="37"/>
      <c r="E13" s="37"/>
      <c r="F13" s="37"/>
      <c r="G13" s="37"/>
      <c r="H13" s="37"/>
      <c r="I13" s="37"/>
      <c r="J13" s="37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5" zoomScale="85" zoomScaleNormal="85" workbookViewId="0">
      <selection activeCell="N14" sqref="N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10.7109375" style="1" bestFit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3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8"/>
    </row>
    <row r="10" spans="1:24" ht="15.75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9"/>
    </row>
    <row r="11" spans="1:24" ht="14.25" customHeight="1" thickBot="1" x14ac:dyDescent="0.3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5.75" customHeight="1" thickTop="1" thickBot="1" x14ac:dyDescent="0.3">
      <c r="A12" s="35" t="s">
        <v>31</v>
      </c>
      <c r="B12" s="35"/>
      <c r="C12" s="36"/>
      <c r="D12" s="36"/>
      <c r="E12" s="36"/>
      <c r="F12" s="36"/>
      <c r="G12" s="36"/>
      <c r="H12" s="36"/>
      <c r="I12" s="36"/>
      <c r="J12" s="36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5"/>
      <c r="B13" s="35"/>
      <c r="C13" s="40" t="s">
        <v>28</v>
      </c>
      <c r="D13" s="40"/>
      <c r="E13" s="40"/>
      <c r="F13" s="40"/>
      <c r="G13" s="40"/>
      <c r="H13" s="40"/>
      <c r="I13" s="40"/>
      <c r="J13" s="4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23"/>
      <c r="B14" s="24" t="str">
        <f>IF(ISERROR(VLOOKUP(A14,'Datos Estudiantes'!A14:B33,2,FALSE)),"NO EXITE",VLOOKUP(A14,'Datos Estudiantes'!A14:B33,2,FALSE))</f>
        <v>NO EXITE</v>
      </c>
      <c r="C14" s="43" t="str">
        <f>IF(ISERROR(VLOOKUP(A14,datosestudiantes,3,FALSE)),"",VLOOKUP(A14,datosestudiantes,3,FALSE))</f>
        <v/>
      </c>
      <c r="D14" s="43" t="str">
        <f>IF(ISERROR(VLOOKUP(B14,datosestudiantes,3,FALSE)),"",VLOOKUP(B14,datosestudiantes,3,FALSE))</f>
        <v/>
      </c>
      <c r="E14" s="43" t="str">
        <f>IF(ISERROR(VLOOKUP(C14,datosestudiantes,3,FALSE)),"",VLOOKUP(C14,datosestudiantes,3,FALSE))</f>
        <v/>
      </c>
      <c r="F14" s="43" t="str">
        <f>IF(ISERROR(VLOOKUP(D14,datosestudiantes,3,FALSE)),"",VLOOKUP(D14,datosestudiantes,3,FALSE))</f>
        <v/>
      </c>
      <c r="G14" s="43" t="str">
        <f>IF(ISERROR(VLOOKUP(E14,datosestudiantes,3,FALSE)),"",VLOOKUP(E14,datosestudiantes,3,FALSE))</f>
        <v/>
      </c>
      <c r="H14" s="43" t="str">
        <f>IF(ISERROR(VLOOKUP(F14,datosestudiantes,3,FALSE)),"",VLOOKUP(F14,datosestudiantes,3,FALSE))</f>
        <v/>
      </c>
      <c r="I14" s="43" t="str">
        <f>IF(ISERROR(VLOOKUP(G14,datosestudiantes,3,FALSE)),"",VLOOKUP(G14,datosestudiantes,3,FALSE))</f>
        <v/>
      </c>
      <c r="J14" s="48" t="str">
        <f>IF(ISERROR(VLOOKUP(H14,datosestudiantes,3,FALSE)),"",VLOOKUP(H14,datosestudiantes,3,FALSE))</f>
        <v/>
      </c>
      <c r="K14" s="25" t="str">
        <f>IF(OR(C14="",D14="",E14="",F14="",G14="",H14="",I14="",J14=""),"",AVERAGE(C14:J14))</f>
        <v/>
      </c>
      <c r="L14" s="13" t="e">
        <f>+K14*30%</f>
        <v>#VALUE!</v>
      </c>
      <c r="M14" s="26" t="str">
        <f>IF(ISERROR(VLOOKUP(A14,datosestudiantes,11,FALSE)),"NO EXITE",VLOOKUP(A14,datosestudiantes,11,FALSE))</f>
        <v>NO EXITE</v>
      </c>
      <c r="N14" s="12" t="e">
        <f>+M14*20%</f>
        <v>#VALUE!</v>
      </c>
      <c r="O14" s="26" t="str">
        <f>IF(ISERROR(VLOOKUP(A14,datosestudiantes,12,FALSE)),"NO EXITE",VLOOKUP(A14,datosestudiantes,12,FALSE))</f>
        <v>NO EXITE</v>
      </c>
      <c r="P14" s="12" t="e">
        <f>+O14*20%</f>
        <v>#VALUE!</v>
      </c>
      <c r="Q14" s="26" t="str">
        <f>IF(ISERROR(VLOOKUP(A14,datosestudiantes,13,FALSE)),"NO EXITE",VLOOKUP(A14,datosestudiantes,13,FALSE))</f>
        <v>NO EXITE</v>
      </c>
      <c r="R14" s="12" t="e">
        <f>Q14*10%</f>
        <v>#VALUE!</v>
      </c>
      <c r="S14" s="26" t="str">
        <f>IF(ISERROR(VLOOKUP(A14,datosestudiantes,14,FALSE)),"NO EXITE",VLOOKUP(A14,datosestudiantes,14,FALSE))</f>
        <v>NO EXITE</v>
      </c>
      <c r="T14" s="12" t="e">
        <f>S14*10%</f>
        <v>#VALUE!</v>
      </c>
      <c r="U14" s="26" t="str">
        <f>IF(ISERROR(VLOOKUP(A14,datosestudiantes,15,FALSE)),"NO EXITE",VLOOKUP(A14,datosestudiantes,15,FALSE))</f>
        <v>NO EXITE</v>
      </c>
      <c r="V14" s="12" t="e">
        <f>U14*10%</f>
        <v>#VALUE!</v>
      </c>
      <c r="W14" s="12" t="e">
        <f>SUM(L14,N14,P14,R14,T14,V14)</f>
        <v>#VALUE!</v>
      </c>
      <c r="X14" s="21" t="e">
        <f>IF(W14&gt;=3,"APROBO","REPROBO")</f>
        <v>#VALUE!</v>
      </c>
    </row>
    <row r="15" spans="1:24" s="2" customFormat="1" ht="17.25" thickTop="1" thickBot="1" x14ac:dyDescent="0.3">
      <c r="A15" s="23"/>
      <c r="B15" s="24" t="str">
        <f>IF(ISERROR(VLOOKUP(A15,'Datos Estudiantes'!A15:B34,2,FALSE)),"NO EXITE",VLOOKUP(A15,'Datos Estudiantes'!A15:B34,2,FALSE))</f>
        <v>NO EXITE</v>
      </c>
      <c r="C15" s="43" t="str">
        <f>IF(ISERROR(VLOOKUP(A15,datosestudiantes,3,FALSE)),"NO EXITE",VLOOKUP(A15,datosestudiantes,3,FALSE))</f>
        <v>NO EXITE</v>
      </c>
      <c r="D15" s="43" t="str">
        <f>IF(ISERROR(VLOOKUP(A15,datosestudiantes,4,FALSE)),"NO EXITE",VLOOKUP(A15,datosestudiantes,4,FALSE))</f>
        <v>NO EXITE</v>
      </c>
      <c r="E15" s="43" t="str">
        <f>IF(ISERROR(VLOOKUP(A15,datosestudiantes,5,FALSE)),"NO EXITE",VLOOKUP(A15,datosestudiantes,5,FALSE))</f>
        <v>NO EXITE</v>
      </c>
      <c r="F15" s="43" t="str">
        <f>IF(ISERROR(VLOOKUP(A15,datosestudiantes,6,FALSE)),"NO EXITE",VLOOKUP(A15,datosestudiantes,6,FALSE))</f>
        <v>NO EXITE</v>
      </c>
      <c r="G15" s="43" t="str">
        <f>IF(ISERROR(VLOOKUP(A15,datosestudiantes,7,FALSE)),"NO EXITE",VLOOKUP(A15,datosestudiantes,7,FALSE))</f>
        <v>NO EXITE</v>
      </c>
      <c r="H15" s="43" t="str">
        <f>IF(ISERROR(VLOOKUP(A15,datosestudiantes,8,FALSE)),"NO EXITE",VLOOKUP(A15,datosestudiantes,8,FALSE))</f>
        <v>NO EXITE</v>
      </c>
      <c r="I15" s="43" t="str">
        <f>IF(ISERROR(VLOOKUP(A15,datosestudiantes,9,FALSE)),"NO EXITE",VLOOKUP(A15,datosestudiantes,9,FALSE))</f>
        <v>NO EXITE</v>
      </c>
      <c r="J15" s="45" t="str">
        <f>IF(ISERROR(VLOOKUP(A15,datosestudiantes,10,FALSE)),"NO EXITE",VLOOKUP(A15,datosestudiantes,10,FALSE))</f>
        <v>NO EXITE</v>
      </c>
      <c r="K15" s="49" t="e">
        <f t="shared" ref="K15:K33" si="0">IF(OR(C15="",D15="",E15="",F15="",G15="",H15="",I15="",J15=""),"",AVERAGE(C15:J15))</f>
        <v>#DIV/0!</v>
      </c>
      <c r="L15" s="44" t="e">
        <f t="shared" ref="L15:L33" si="1">+K15*30%</f>
        <v>#DIV/0!</v>
      </c>
      <c r="M15" s="26" t="str">
        <f>IF(ISERROR(VLOOKUP(A15,datosestudiantes,11,FALSE)),"NO EXITE",VLOOKUP(A15,datosestudiantes,11,FALSE))</f>
        <v>NO EXITE</v>
      </c>
      <c r="N15" s="12" t="e">
        <f t="shared" ref="N15:N33" si="2">+M15*20%</f>
        <v>#VALUE!</v>
      </c>
      <c r="O15" s="26" t="str">
        <f>IF(ISERROR(VLOOKUP(A15,datosestudiantes,12,FALSE)),"NO EXITE",VLOOKUP(A15,datosestudiantes,12,FALSE))</f>
        <v>NO EXITE</v>
      </c>
      <c r="P15" s="12" t="e">
        <f t="shared" ref="P15:P33" si="3">+O15*20%</f>
        <v>#VALUE!</v>
      </c>
      <c r="Q15" s="26" t="str">
        <f>IF(ISERROR(VLOOKUP(A15,datosestudiantes,13,FALSE)),"NO EXITE",VLOOKUP(A15,datosestudiantes,13,FALSE))</f>
        <v>NO EXITE</v>
      </c>
      <c r="R15" s="12" t="e">
        <f t="shared" ref="R15:R32" si="4">Q15*10%</f>
        <v>#VALUE!</v>
      </c>
      <c r="S15" s="26" t="str">
        <f>IF(ISERROR(VLOOKUP(A15,datosestudiantes,14,FALSE)),"NO EXITE",VLOOKUP(A15,datosestudiantes,14,FALSE))</f>
        <v>NO EXITE</v>
      </c>
      <c r="T15" s="12" t="e">
        <f t="shared" ref="T15:T33" si="5">S15*10%</f>
        <v>#VALUE!</v>
      </c>
      <c r="U15" s="26" t="str">
        <f>IF(ISERROR(VLOOKUP(A15,datosestudiantes,15,FALSE)),"NO EXITE",VLOOKUP(A15,datosestudiantes,15,FALSE))</f>
        <v>NO EXITE</v>
      </c>
      <c r="V15" s="12" t="e">
        <f t="shared" ref="V15:V32" si="6">U15*10%</f>
        <v>#VALUE!</v>
      </c>
      <c r="W15" s="12" t="e">
        <f t="shared" ref="W15:W33" si="7">SUM(L15,N15,P15,R15,T15,V15)</f>
        <v>#DIV/0!</v>
      </c>
      <c r="X15" s="21" t="e">
        <f t="shared" ref="X15:X33" si="8">IF(W15&gt;=3,"APROBO","REPROBO")</f>
        <v>#DIV/0!</v>
      </c>
    </row>
    <row r="16" spans="1:24" s="2" customFormat="1" ht="17.25" thickTop="1" thickBot="1" x14ac:dyDescent="0.3">
      <c r="A16" s="23"/>
      <c r="B16" s="24" t="str">
        <f>IF(ISERROR(VLOOKUP(A16,'Datos Estudiantes'!A16:B35,2,FALSE)),"NO EXITE",VLOOKUP(A16,'Datos Estudiantes'!A16:B35,2,FALSE))</f>
        <v>NO EXITE</v>
      </c>
      <c r="C16" s="43" t="str">
        <f>IF(ISERROR(VLOOKUP(A16,datosestudiantes,3,FALSE)),"NO EXITE",VLOOKUP(A16,datosestudiantes,3,FALSE))</f>
        <v>NO EXITE</v>
      </c>
      <c r="D16" s="43" t="str">
        <f>IF(ISERROR(VLOOKUP(A16,datosestudiantes,4,FALSE)),"NO EXITE",VLOOKUP(A16,datosestudiantes,4,FALSE))</f>
        <v>NO EXITE</v>
      </c>
      <c r="E16" s="43" t="str">
        <f>IF(ISERROR(VLOOKUP(A16,datosestudiantes,5,FALSE)),"NO EXITE",VLOOKUP(A16,datosestudiantes,5,FALSE))</f>
        <v>NO EXITE</v>
      </c>
      <c r="F16" s="43" t="str">
        <f>IF(ISERROR(VLOOKUP(A16,datosestudiantes,6,FALSE)),"NO EXITE",VLOOKUP(A16,datosestudiantes,6,FALSE))</f>
        <v>NO EXITE</v>
      </c>
      <c r="G16" s="43" t="str">
        <f>IF(ISERROR(VLOOKUP(A16,datosestudiantes,7,FALSE)),"NO EXITE",VLOOKUP(A16,datosestudiantes,7,FALSE))</f>
        <v>NO EXITE</v>
      </c>
      <c r="H16" s="43" t="str">
        <f>IF(ISERROR(VLOOKUP(A16,datosestudiantes,8,FALSE)),"NO EXITE",VLOOKUP(A16,datosestudiantes,8,FALSE))</f>
        <v>NO EXITE</v>
      </c>
      <c r="I16" s="43" t="str">
        <f>IF(ISERROR(VLOOKUP(A16,datosestudiantes,9,FALSE)),"NO EXITE",VLOOKUP(A16,datosestudiantes,9,FALSE))</f>
        <v>NO EXITE</v>
      </c>
      <c r="J16" s="46" t="str">
        <f>IF(ISERROR(VLOOKUP(A16,datosestudiantes,10,FALSE)),"NO EXITE",VLOOKUP(A16,datosestudiantes,10,FALSE))</f>
        <v>NO EXITE</v>
      </c>
      <c r="K16" s="50" t="e">
        <f t="shared" si="0"/>
        <v>#DIV/0!</v>
      </c>
      <c r="L16" s="44" t="e">
        <f t="shared" si="1"/>
        <v>#DIV/0!</v>
      </c>
      <c r="M16" s="26" t="str">
        <f>IF(ISERROR(VLOOKUP(A16,datosestudiantes,11,FALSE)),"NO EXITE",VLOOKUP(A16,datosestudiantes,11,FALSE))</f>
        <v>NO EXITE</v>
      </c>
      <c r="N16" s="12" t="e">
        <f t="shared" si="2"/>
        <v>#VALUE!</v>
      </c>
      <c r="O16" s="26" t="str">
        <f>IF(ISERROR(VLOOKUP(A16,datosestudiantes,12,FALSE)),"NO EXITE",VLOOKUP(A16,datosestudiantes,12,FALSE))</f>
        <v>NO EXITE</v>
      </c>
      <c r="P16" s="12" t="e">
        <f t="shared" si="3"/>
        <v>#VALUE!</v>
      </c>
      <c r="Q16" s="26" t="str">
        <f>IF(ISERROR(VLOOKUP(A16,datosestudiantes,13,FALSE)),"NO EXITE",VLOOKUP(A16,datosestudiantes,13,FALSE))</f>
        <v>NO EXITE</v>
      </c>
      <c r="R16" s="12" t="e">
        <f t="shared" si="4"/>
        <v>#VALUE!</v>
      </c>
      <c r="S16" s="26" t="str">
        <f>IF(ISERROR(VLOOKUP(A16,datosestudiantes,14,FALSE)),"NO EXITE",VLOOKUP(A16,datosestudiantes,14,FALSE))</f>
        <v>NO EXITE</v>
      </c>
      <c r="T16" s="12" t="e">
        <f t="shared" si="5"/>
        <v>#VALUE!</v>
      </c>
      <c r="U16" s="26" t="str">
        <f>IF(ISERROR(VLOOKUP(A16,datosestudiantes,15,FALSE)),"NO EXITE",VLOOKUP(A16,datosestudiantes,15,FALSE))</f>
        <v>NO EXITE</v>
      </c>
      <c r="V16" s="12" t="e">
        <f t="shared" si="6"/>
        <v>#VALUE!</v>
      </c>
      <c r="W16" s="12" t="e">
        <f t="shared" si="7"/>
        <v>#DIV/0!</v>
      </c>
      <c r="X16" s="21" t="e">
        <f t="shared" si="8"/>
        <v>#DIV/0!</v>
      </c>
    </row>
    <row r="17" spans="1:24" ht="17.25" thickTop="1" thickBot="1" x14ac:dyDescent="0.3">
      <c r="A17" s="23"/>
      <c r="B17" s="24" t="str">
        <f>IF(ISERROR(VLOOKUP(A17,'Datos Estudiantes'!A17:B36,2,FALSE)),"NO EXITE",VLOOKUP(A17,'Datos Estudiantes'!A17:B36,2,FALSE))</f>
        <v>NO EXITE</v>
      </c>
      <c r="C17" s="43" t="str">
        <f>IF(ISERROR(VLOOKUP(A17,datosestudiantes,3,FALSE)),"NO EXITE",VLOOKUP(A17,datosestudiantes,3,FALSE))</f>
        <v>NO EXITE</v>
      </c>
      <c r="D17" s="43" t="str">
        <f>IF(ISERROR(VLOOKUP(A17,datosestudiantes,4,FALSE)),"NO EXITE",VLOOKUP(A17,datosestudiantes,4,FALSE))</f>
        <v>NO EXITE</v>
      </c>
      <c r="E17" s="43" t="str">
        <f>IF(ISERROR(VLOOKUP(A17,datosestudiantes,5,FALSE)),"NO EXITE",VLOOKUP(A17,datosestudiantes,5,FALSE))</f>
        <v>NO EXITE</v>
      </c>
      <c r="F17" s="43" t="str">
        <f>IF(ISERROR(VLOOKUP(A17,datosestudiantes,6,FALSE)),"NO EXITE",VLOOKUP(A17,datosestudiantes,6,FALSE))</f>
        <v>NO EXITE</v>
      </c>
      <c r="G17" s="43" t="str">
        <f>IF(ISERROR(VLOOKUP(A17,datosestudiantes,7,FALSE)),"NO EXITE",VLOOKUP(A17,datosestudiantes,7,FALSE))</f>
        <v>NO EXITE</v>
      </c>
      <c r="H17" s="43" t="str">
        <f>IF(ISERROR(VLOOKUP(A17,datosestudiantes,8,FALSE)),"NO EXITE",VLOOKUP(A17,datosestudiantes,8,FALSE))</f>
        <v>NO EXITE</v>
      </c>
      <c r="I17" s="43" t="str">
        <f>IF(ISERROR(VLOOKUP(A17,datosestudiantes,9,FALSE)),"NO EXITE",VLOOKUP(A17,datosestudiantes,9,FALSE))</f>
        <v>NO EXITE</v>
      </c>
      <c r="J17" s="46" t="str">
        <f>IF(ISERROR(VLOOKUP(A17,datosestudiantes,10,FALSE)),"NO EXITE",VLOOKUP(A17,datosestudiantes,10,FALSE))</f>
        <v>NO EXITE</v>
      </c>
      <c r="K17" s="50" t="e">
        <f t="shared" si="0"/>
        <v>#DIV/0!</v>
      </c>
      <c r="L17" s="44" t="e">
        <f t="shared" si="1"/>
        <v>#DIV/0!</v>
      </c>
      <c r="M17" s="26" t="str">
        <f>IF(ISERROR(VLOOKUP(A17,datosestudiantes,11,FALSE)),"NO EXITE",VLOOKUP(A17,datosestudiantes,11,FALSE))</f>
        <v>NO EXITE</v>
      </c>
      <c r="N17" s="12" t="e">
        <f t="shared" si="2"/>
        <v>#VALUE!</v>
      </c>
      <c r="O17" s="26" t="str">
        <f>IF(ISERROR(VLOOKUP(A17,datosestudiantes,12,FALSE)),"NO EXITE",VLOOKUP(A17,datosestudiantes,12,FALSE))</f>
        <v>NO EXITE</v>
      </c>
      <c r="P17" s="12" t="e">
        <f t="shared" si="3"/>
        <v>#VALUE!</v>
      </c>
      <c r="Q17" s="26" t="str">
        <f>IF(ISERROR(VLOOKUP(A17,datosestudiantes,13,FALSE)),"NO EXITE",VLOOKUP(A17,datosestudiantes,13,FALSE))</f>
        <v>NO EXITE</v>
      </c>
      <c r="R17" s="12" t="e">
        <f t="shared" si="4"/>
        <v>#VALUE!</v>
      </c>
      <c r="S17" s="26" t="str">
        <f>IF(ISERROR(VLOOKUP(A17,datosestudiantes,14,FALSE)),"NO EXITE",VLOOKUP(A17,datosestudiantes,14,FALSE))</f>
        <v>NO EXITE</v>
      </c>
      <c r="T17" s="12" t="e">
        <f t="shared" si="5"/>
        <v>#VALUE!</v>
      </c>
      <c r="U17" s="26" t="str">
        <f>IF(ISERROR(VLOOKUP(A17,datosestudiantes,15,FALSE)),"NO EXITE",VLOOKUP(A17,datosestudiantes,15,FALSE))</f>
        <v>NO EXITE</v>
      </c>
      <c r="V17" s="12" t="e">
        <f t="shared" si="6"/>
        <v>#VALUE!</v>
      </c>
      <c r="W17" s="12" t="e">
        <f t="shared" si="7"/>
        <v>#DIV/0!</v>
      </c>
      <c r="X17" s="21" t="e">
        <f t="shared" si="8"/>
        <v>#DIV/0!</v>
      </c>
    </row>
    <row r="18" spans="1:24" ht="17.25" thickTop="1" thickBot="1" x14ac:dyDescent="0.3">
      <c r="A18" s="23"/>
      <c r="B18" s="24" t="str">
        <f>IF(ISERROR(VLOOKUP(A18,'Datos Estudiantes'!A18:B37,2,FALSE)),"NO EXITE",VLOOKUP(A18,'Datos Estudiantes'!A18:B37,2,FALSE))</f>
        <v>NO EXITE</v>
      </c>
      <c r="C18" s="43" t="str">
        <f>IF(ISERROR(VLOOKUP(A18,datosestudiantes,3,FALSE)),"NO EXITE",VLOOKUP(A18,datosestudiantes,3,FALSE))</f>
        <v>NO EXITE</v>
      </c>
      <c r="D18" s="43" t="str">
        <f>IF(ISERROR(VLOOKUP(A18,datosestudiantes,4,FALSE)),"NO EXITE",VLOOKUP(A18,datosestudiantes,4,FALSE))</f>
        <v>NO EXITE</v>
      </c>
      <c r="E18" s="43" t="str">
        <f>IF(ISERROR(VLOOKUP(A18,datosestudiantes,5,FALSE)),"NO EXITE",VLOOKUP(A18,datosestudiantes,5,FALSE))</f>
        <v>NO EXITE</v>
      </c>
      <c r="F18" s="43" t="str">
        <f>IF(ISERROR(VLOOKUP(A18,datosestudiantes,6,FALSE)),"NO EXITE",VLOOKUP(A18,datosestudiantes,6,FALSE))</f>
        <v>NO EXITE</v>
      </c>
      <c r="G18" s="43" t="str">
        <f>IF(ISERROR(VLOOKUP(A18,datosestudiantes,7,FALSE)),"NO EXITE",VLOOKUP(A18,datosestudiantes,7,FALSE))</f>
        <v>NO EXITE</v>
      </c>
      <c r="H18" s="43" t="str">
        <f>IF(ISERROR(VLOOKUP(A18,datosestudiantes,8,FALSE)),"NO EXITE",VLOOKUP(A18,datosestudiantes,8,FALSE))</f>
        <v>NO EXITE</v>
      </c>
      <c r="I18" s="43" t="str">
        <f>IF(ISERROR(VLOOKUP(A18,datosestudiantes,9,FALSE)),"NO EXITE",VLOOKUP(A18,datosestudiantes,9,FALSE))</f>
        <v>NO EXITE</v>
      </c>
      <c r="J18" s="46" t="str">
        <f>IF(ISERROR(VLOOKUP(A18,datosestudiantes,10,FALSE)),"NO EXITE",VLOOKUP(A18,datosestudiantes,10,FALSE))</f>
        <v>NO EXITE</v>
      </c>
      <c r="K18" s="50" t="e">
        <f t="shared" si="0"/>
        <v>#DIV/0!</v>
      </c>
      <c r="L18" s="44" t="e">
        <f t="shared" si="1"/>
        <v>#DIV/0!</v>
      </c>
      <c r="M18" s="26" t="str">
        <f>IF(ISERROR(VLOOKUP(A18,datosestudiantes,11,FALSE)),"NO EXITE",VLOOKUP(A18,datosestudiantes,11,FALSE))</f>
        <v>NO EXITE</v>
      </c>
      <c r="N18" s="12" t="e">
        <f t="shared" si="2"/>
        <v>#VALUE!</v>
      </c>
      <c r="O18" s="26" t="str">
        <f>IF(ISERROR(VLOOKUP(A18,datosestudiantes,12,FALSE)),"NO EXITE",VLOOKUP(A18,datosestudiantes,12,FALSE))</f>
        <v>NO EXITE</v>
      </c>
      <c r="P18" s="12" t="e">
        <f t="shared" si="3"/>
        <v>#VALUE!</v>
      </c>
      <c r="Q18" s="26" t="str">
        <f>IF(ISERROR(VLOOKUP(A18,datosestudiantes,13,FALSE)),"NO EXITE",VLOOKUP(A18,datosestudiantes,13,FALSE))</f>
        <v>NO EXITE</v>
      </c>
      <c r="R18" s="12" t="e">
        <f t="shared" si="4"/>
        <v>#VALUE!</v>
      </c>
      <c r="S18" s="26" t="str">
        <f>IF(ISERROR(VLOOKUP(A18,datosestudiantes,14,FALSE)),"NO EXITE",VLOOKUP(A18,datosestudiantes,14,FALSE))</f>
        <v>NO EXITE</v>
      </c>
      <c r="T18" s="12" t="e">
        <f t="shared" si="5"/>
        <v>#VALUE!</v>
      </c>
      <c r="U18" s="26" t="str">
        <f>IF(ISERROR(VLOOKUP(A18,datosestudiantes,15,FALSE)),"NO EXITE",VLOOKUP(A18,datosestudiantes,15,FALSE))</f>
        <v>NO EXITE</v>
      </c>
      <c r="V18" s="12" t="e">
        <f t="shared" si="6"/>
        <v>#VALUE!</v>
      </c>
      <c r="W18" s="12" t="e">
        <f t="shared" si="7"/>
        <v>#DIV/0!</v>
      </c>
      <c r="X18" s="21" t="e">
        <f t="shared" si="8"/>
        <v>#DIV/0!</v>
      </c>
    </row>
    <row r="19" spans="1:24" ht="17.25" thickTop="1" thickBot="1" x14ac:dyDescent="0.3">
      <c r="A19" s="23"/>
      <c r="B19" s="24" t="str">
        <f>IF(ISERROR(VLOOKUP(A19,'Datos Estudiantes'!A19:B38,2,FALSE)),"NO EXITE",VLOOKUP(A19,'Datos Estudiantes'!A19:B38,2,FALSE))</f>
        <v>NO EXITE</v>
      </c>
      <c r="C19" s="43" t="str">
        <f>IF(ISERROR(VLOOKUP(A19,datosestudiantes,3,FALSE)),"NO EXITE",VLOOKUP(A19,datosestudiantes,3,FALSE))</f>
        <v>NO EXITE</v>
      </c>
      <c r="D19" s="43" t="str">
        <f>IF(ISERROR(VLOOKUP(A19,datosestudiantes,4,FALSE)),"NO EXITE",VLOOKUP(A19,datosestudiantes,4,FALSE))</f>
        <v>NO EXITE</v>
      </c>
      <c r="E19" s="43" t="str">
        <f>IF(ISERROR(VLOOKUP(A19,datosestudiantes,5,FALSE)),"NO EXITE",VLOOKUP(A19,datosestudiantes,5,FALSE))</f>
        <v>NO EXITE</v>
      </c>
      <c r="F19" s="43" t="str">
        <f>IF(ISERROR(VLOOKUP(A19,datosestudiantes,6,FALSE)),"NO EXITE",VLOOKUP(A19,datosestudiantes,6,FALSE))</f>
        <v>NO EXITE</v>
      </c>
      <c r="G19" s="43" t="str">
        <f>IF(ISERROR(VLOOKUP(A19,datosestudiantes,7,FALSE)),"NO EXITE",VLOOKUP(A19,datosestudiantes,7,FALSE))</f>
        <v>NO EXITE</v>
      </c>
      <c r="H19" s="43" t="str">
        <f>IF(ISERROR(VLOOKUP(A19,datosestudiantes,8,FALSE)),"NO EXITE",VLOOKUP(A19,datosestudiantes,8,FALSE))</f>
        <v>NO EXITE</v>
      </c>
      <c r="I19" s="43" t="str">
        <f>IF(ISERROR(VLOOKUP(A19,datosestudiantes,9,FALSE)),"NO EXITE",VLOOKUP(A19,datosestudiantes,9,FALSE))</f>
        <v>NO EXITE</v>
      </c>
      <c r="J19" s="46" t="str">
        <f>IF(ISERROR(VLOOKUP(A19,datosestudiantes,10,FALSE)),"NO EXITE",VLOOKUP(A19,datosestudiantes,10,FALSE))</f>
        <v>NO EXITE</v>
      </c>
      <c r="K19" s="50" t="e">
        <f t="shared" si="0"/>
        <v>#DIV/0!</v>
      </c>
      <c r="L19" s="44" t="e">
        <f t="shared" si="1"/>
        <v>#DIV/0!</v>
      </c>
      <c r="M19" s="26" t="str">
        <f>IF(ISERROR(VLOOKUP(A19,datosestudiantes,11,FALSE)),"NO EXITE",VLOOKUP(A19,datosestudiantes,11,FALSE))</f>
        <v>NO EXITE</v>
      </c>
      <c r="N19" s="12" t="e">
        <f t="shared" si="2"/>
        <v>#VALUE!</v>
      </c>
      <c r="O19" s="26" t="str">
        <f>IF(ISERROR(VLOOKUP(A19,datosestudiantes,12,FALSE)),"NO EXITE",VLOOKUP(A19,datosestudiantes,12,FALSE))</f>
        <v>NO EXITE</v>
      </c>
      <c r="P19" s="12" t="e">
        <f t="shared" si="3"/>
        <v>#VALUE!</v>
      </c>
      <c r="Q19" s="26" t="str">
        <f>IF(ISERROR(VLOOKUP(A19,datosestudiantes,13,FALSE)),"NO EXITE",VLOOKUP(A19,datosestudiantes,13,FALSE))</f>
        <v>NO EXITE</v>
      </c>
      <c r="R19" s="12" t="e">
        <f t="shared" si="4"/>
        <v>#VALUE!</v>
      </c>
      <c r="S19" s="26" t="str">
        <f>IF(ISERROR(VLOOKUP(A19,datosestudiantes,14,FALSE)),"NO EXITE",VLOOKUP(A19,datosestudiantes,14,FALSE))</f>
        <v>NO EXITE</v>
      </c>
      <c r="T19" s="12" t="e">
        <f t="shared" si="5"/>
        <v>#VALUE!</v>
      </c>
      <c r="U19" s="26" t="str">
        <f>IF(ISERROR(VLOOKUP(A19,datosestudiantes,15,FALSE)),"NO EXITE",VLOOKUP(A19,datosestudiantes,15,FALSE))</f>
        <v>NO EXITE</v>
      </c>
      <c r="V19" s="12" t="e">
        <f t="shared" si="6"/>
        <v>#VALUE!</v>
      </c>
      <c r="W19" s="12" t="e">
        <f t="shared" si="7"/>
        <v>#DIV/0!</v>
      </c>
      <c r="X19" s="21" t="e">
        <f t="shared" si="8"/>
        <v>#DIV/0!</v>
      </c>
    </row>
    <row r="20" spans="1:24" ht="17.25" thickTop="1" thickBot="1" x14ac:dyDescent="0.3">
      <c r="A20" s="23"/>
      <c r="B20" s="24" t="str">
        <f>IF(ISERROR(VLOOKUP(A20,'Datos Estudiantes'!A20:B39,2,FALSE)),"NO EXITE",VLOOKUP(A20,'Datos Estudiantes'!A20:B39,2,FALSE))</f>
        <v>NO EXITE</v>
      </c>
      <c r="C20" s="43" t="str">
        <f>IF(ISERROR(VLOOKUP(A20,datosestudiantes,3,FALSE)),"NO EXITE",VLOOKUP(A20,datosestudiantes,3,FALSE))</f>
        <v>NO EXITE</v>
      </c>
      <c r="D20" s="43" t="str">
        <f>IF(ISERROR(VLOOKUP(A20,datosestudiantes,4,FALSE)),"NO EXITE",VLOOKUP(A20,datosestudiantes,4,FALSE))</f>
        <v>NO EXITE</v>
      </c>
      <c r="E20" s="43" t="str">
        <f>IF(ISERROR(VLOOKUP(A20,datosestudiantes,5,FALSE)),"NO EXITE",VLOOKUP(A20,datosestudiantes,5,FALSE))</f>
        <v>NO EXITE</v>
      </c>
      <c r="F20" s="43" t="str">
        <f>IF(ISERROR(VLOOKUP(A20,datosestudiantes,6,FALSE)),"NO EXITE",VLOOKUP(A20,datosestudiantes,6,FALSE))</f>
        <v>NO EXITE</v>
      </c>
      <c r="G20" s="43" t="str">
        <f>IF(ISERROR(VLOOKUP(A20,datosestudiantes,7,FALSE)),"NO EXITE",VLOOKUP(A20,datosestudiantes,7,FALSE))</f>
        <v>NO EXITE</v>
      </c>
      <c r="H20" s="43" t="str">
        <f>IF(ISERROR(VLOOKUP(A20,datosestudiantes,8,FALSE)),"NO EXITE",VLOOKUP(A20,datosestudiantes,8,FALSE))</f>
        <v>NO EXITE</v>
      </c>
      <c r="I20" s="43" t="str">
        <f>IF(ISERROR(VLOOKUP(A20,datosestudiantes,9,FALSE)),"NO EXITE",VLOOKUP(A20,datosestudiantes,9,FALSE))</f>
        <v>NO EXITE</v>
      </c>
      <c r="J20" s="46" t="str">
        <f>IF(ISERROR(VLOOKUP(A20,datosestudiantes,10,FALSE)),"NO EXITE",VLOOKUP(A20,datosestudiantes,10,FALSE))</f>
        <v>NO EXITE</v>
      </c>
      <c r="K20" s="50" t="e">
        <f t="shared" si="0"/>
        <v>#DIV/0!</v>
      </c>
      <c r="L20" s="44" t="e">
        <f t="shared" si="1"/>
        <v>#DIV/0!</v>
      </c>
      <c r="M20" s="26" t="str">
        <f>IF(ISERROR(VLOOKUP(A20,datosestudiantes,11,FALSE)),"NO EXITE",VLOOKUP(A20,datosestudiantes,11,FALSE))</f>
        <v>NO EXITE</v>
      </c>
      <c r="N20" s="12" t="e">
        <f t="shared" si="2"/>
        <v>#VALUE!</v>
      </c>
      <c r="O20" s="26" t="str">
        <f>IF(ISERROR(VLOOKUP(A20,datosestudiantes,12,FALSE)),"NO EXITE",VLOOKUP(A20,datosestudiantes,12,FALSE))</f>
        <v>NO EXITE</v>
      </c>
      <c r="P20" s="12" t="e">
        <f t="shared" si="3"/>
        <v>#VALUE!</v>
      </c>
      <c r="Q20" s="26" t="str">
        <f>IF(ISERROR(VLOOKUP(A20,datosestudiantes,13,FALSE)),"NO EXITE",VLOOKUP(A20,datosestudiantes,13,FALSE))</f>
        <v>NO EXITE</v>
      </c>
      <c r="R20" s="12" t="e">
        <f t="shared" si="4"/>
        <v>#VALUE!</v>
      </c>
      <c r="S20" s="26" t="str">
        <f>IF(ISERROR(VLOOKUP(A20,datosestudiantes,14,FALSE)),"NO EXITE",VLOOKUP(A20,datosestudiantes,14,FALSE))</f>
        <v>NO EXITE</v>
      </c>
      <c r="T20" s="12" t="e">
        <f t="shared" si="5"/>
        <v>#VALUE!</v>
      </c>
      <c r="U20" s="26" t="str">
        <f>IF(ISERROR(VLOOKUP(A20,datosestudiantes,15,FALSE)),"NO EXITE",VLOOKUP(A20,datosestudiantes,15,FALSE))</f>
        <v>NO EXITE</v>
      </c>
      <c r="V20" s="12" t="e">
        <f t="shared" si="6"/>
        <v>#VALUE!</v>
      </c>
      <c r="W20" s="12" t="e">
        <f t="shared" si="7"/>
        <v>#DIV/0!</v>
      </c>
      <c r="X20" s="21" t="e">
        <f t="shared" si="8"/>
        <v>#DIV/0!</v>
      </c>
    </row>
    <row r="21" spans="1:24" ht="17.25" thickTop="1" thickBot="1" x14ac:dyDescent="0.3">
      <c r="A21" s="23"/>
      <c r="B21" s="24" t="str">
        <f>IF(ISERROR(VLOOKUP(A21,'Datos Estudiantes'!A21:B40,2,FALSE)),"NO EXITE",VLOOKUP(A21,'Datos Estudiantes'!A21:B40,2,FALSE))</f>
        <v>NO EXITE</v>
      </c>
      <c r="C21" s="43" t="str">
        <f>IF(ISERROR(VLOOKUP(A21,datosestudiantes,3,FALSE)),"NO EXITE",VLOOKUP(A21,datosestudiantes,3,FALSE))</f>
        <v>NO EXITE</v>
      </c>
      <c r="D21" s="43" t="str">
        <f>IF(ISERROR(VLOOKUP(A21,datosestudiantes,4,FALSE)),"NO EXITE",VLOOKUP(A21,datosestudiantes,4,FALSE))</f>
        <v>NO EXITE</v>
      </c>
      <c r="E21" s="43" t="str">
        <f>IF(ISERROR(VLOOKUP(A21,datosestudiantes,5,FALSE)),"NO EXITE",VLOOKUP(A21,datosestudiantes,5,FALSE))</f>
        <v>NO EXITE</v>
      </c>
      <c r="F21" s="43" t="str">
        <f>IF(ISERROR(VLOOKUP(A21,datosestudiantes,6,FALSE)),"NO EXITE",VLOOKUP(A21,datosestudiantes,6,FALSE))</f>
        <v>NO EXITE</v>
      </c>
      <c r="G21" s="43" t="str">
        <f>IF(ISERROR(VLOOKUP(A21,datosestudiantes,7,FALSE)),"NO EXITE",VLOOKUP(A21,datosestudiantes,7,FALSE))</f>
        <v>NO EXITE</v>
      </c>
      <c r="H21" s="43" t="str">
        <f>IF(ISERROR(VLOOKUP(A21,datosestudiantes,8,FALSE)),"NO EXITE",VLOOKUP(A21,datosestudiantes,8,FALSE))</f>
        <v>NO EXITE</v>
      </c>
      <c r="I21" s="43" t="str">
        <f>IF(ISERROR(VLOOKUP(A21,datosestudiantes,9,FALSE)),"NO EXITE",VLOOKUP(A21,datosestudiantes,9,FALSE))</f>
        <v>NO EXITE</v>
      </c>
      <c r="J21" s="46" t="str">
        <f>IF(ISERROR(VLOOKUP(A21,datosestudiantes,10,FALSE)),"NO EXITE",VLOOKUP(A21,datosestudiantes,10,FALSE))</f>
        <v>NO EXITE</v>
      </c>
      <c r="K21" s="50" t="e">
        <f t="shared" si="0"/>
        <v>#DIV/0!</v>
      </c>
      <c r="L21" s="44" t="e">
        <f t="shared" si="1"/>
        <v>#DIV/0!</v>
      </c>
      <c r="M21" s="26" t="str">
        <f>IF(ISERROR(VLOOKUP(A21,datosestudiantes,11,FALSE)),"NO EXITE",VLOOKUP(A21,datosestudiantes,11,FALSE))</f>
        <v>NO EXITE</v>
      </c>
      <c r="N21" s="12" t="e">
        <f t="shared" si="2"/>
        <v>#VALUE!</v>
      </c>
      <c r="O21" s="26" t="str">
        <f>IF(ISERROR(VLOOKUP(A21,datosestudiantes,12,FALSE)),"NO EXITE",VLOOKUP(A21,datosestudiantes,12,FALSE))</f>
        <v>NO EXITE</v>
      </c>
      <c r="P21" s="12" t="e">
        <f t="shared" si="3"/>
        <v>#VALUE!</v>
      </c>
      <c r="Q21" s="26" t="str">
        <f>IF(ISERROR(VLOOKUP(A21,datosestudiantes,13,FALSE)),"NO EXITE",VLOOKUP(A21,datosestudiantes,13,FALSE))</f>
        <v>NO EXITE</v>
      </c>
      <c r="R21" s="12" t="e">
        <f t="shared" si="4"/>
        <v>#VALUE!</v>
      </c>
      <c r="S21" s="26" t="str">
        <f>IF(ISERROR(VLOOKUP(A21,datosestudiantes,14,FALSE)),"NO EXITE",VLOOKUP(A21,datosestudiantes,14,FALSE))</f>
        <v>NO EXITE</v>
      </c>
      <c r="T21" s="12" t="e">
        <f t="shared" si="5"/>
        <v>#VALUE!</v>
      </c>
      <c r="U21" s="26" t="str">
        <f>IF(ISERROR(VLOOKUP(A21,datosestudiantes,15,FALSE)),"NO EXITE",VLOOKUP(A21,datosestudiantes,15,FALSE))</f>
        <v>NO EXITE</v>
      </c>
      <c r="V21" s="12" t="e">
        <f t="shared" si="6"/>
        <v>#VALUE!</v>
      </c>
      <c r="W21" s="12" t="e">
        <f t="shared" si="7"/>
        <v>#DIV/0!</v>
      </c>
      <c r="X21" s="21" t="e">
        <f t="shared" si="8"/>
        <v>#DIV/0!</v>
      </c>
    </row>
    <row r="22" spans="1:24" ht="17.25" thickTop="1" thickBot="1" x14ac:dyDescent="0.3">
      <c r="A22" s="23"/>
      <c r="B22" s="24" t="str">
        <f>IF(ISERROR(VLOOKUP(A22,'Datos Estudiantes'!A22:B41,2,FALSE)),"NO EXITE",VLOOKUP(A22,'Datos Estudiantes'!A22:B41,2,FALSE))</f>
        <v>NO EXITE</v>
      </c>
      <c r="C22" s="43" t="str">
        <f>IF(ISERROR(VLOOKUP(A22,datosestudiantes,3,FALSE)),"NO EXITE",VLOOKUP(A22,datosestudiantes,3,FALSE))</f>
        <v>NO EXITE</v>
      </c>
      <c r="D22" s="43" t="str">
        <f>IF(ISERROR(VLOOKUP(A22,datosestudiantes,4,FALSE)),"NO EXITE",VLOOKUP(A22,datosestudiantes,4,FALSE))</f>
        <v>NO EXITE</v>
      </c>
      <c r="E22" s="43" t="str">
        <f>IF(ISERROR(VLOOKUP(A22,datosestudiantes,5,FALSE)),"NO EXITE",VLOOKUP(A22,datosestudiantes,5,FALSE))</f>
        <v>NO EXITE</v>
      </c>
      <c r="F22" s="43" t="str">
        <f>IF(ISERROR(VLOOKUP(A22,datosestudiantes,6,FALSE)),"NO EXITE",VLOOKUP(A22,datosestudiantes,6,FALSE))</f>
        <v>NO EXITE</v>
      </c>
      <c r="G22" s="43" t="str">
        <f>IF(ISERROR(VLOOKUP(A22,datosestudiantes,7,FALSE)),"NO EXITE",VLOOKUP(A22,datosestudiantes,7,FALSE))</f>
        <v>NO EXITE</v>
      </c>
      <c r="H22" s="43" t="str">
        <f>IF(ISERROR(VLOOKUP(A22,datosestudiantes,8,FALSE)),"NO EXITE",VLOOKUP(A22,datosestudiantes,8,FALSE))</f>
        <v>NO EXITE</v>
      </c>
      <c r="I22" s="43" t="str">
        <f>IF(ISERROR(VLOOKUP(A22,datosestudiantes,9,FALSE)),"NO EXITE",VLOOKUP(A22,datosestudiantes,9,FALSE))</f>
        <v>NO EXITE</v>
      </c>
      <c r="J22" s="46" t="str">
        <f>IF(ISERROR(VLOOKUP(A22,datosestudiantes,10,FALSE)),"NO EXITE",VLOOKUP(A22,datosestudiantes,10,FALSE))</f>
        <v>NO EXITE</v>
      </c>
      <c r="K22" s="50" t="e">
        <f t="shared" si="0"/>
        <v>#DIV/0!</v>
      </c>
      <c r="L22" s="44" t="e">
        <f t="shared" si="1"/>
        <v>#DIV/0!</v>
      </c>
      <c r="M22" s="26" t="str">
        <f>IF(ISERROR(VLOOKUP(A22,datosestudiantes,11,FALSE)),"NO EXITE",VLOOKUP(A22,datosestudiantes,11,FALSE))</f>
        <v>NO EXITE</v>
      </c>
      <c r="N22" s="12" t="e">
        <f t="shared" si="2"/>
        <v>#VALUE!</v>
      </c>
      <c r="O22" s="26" t="str">
        <f>IF(ISERROR(VLOOKUP(A22,datosestudiantes,12,FALSE)),"NO EXITE",VLOOKUP(A22,datosestudiantes,12,FALSE))</f>
        <v>NO EXITE</v>
      </c>
      <c r="P22" s="12" t="e">
        <f t="shared" si="3"/>
        <v>#VALUE!</v>
      </c>
      <c r="Q22" s="26" t="str">
        <f>IF(ISERROR(VLOOKUP(A22,datosestudiantes,13,FALSE)),"NO EXITE",VLOOKUP(A22,datosestudiantes,13,FALSE))</f>
        <v>NO EXITE</v>
      </c>
      <c r="R22" s="12" t="e">
        <f t="shared" si="4"/>
        <v>#VALUE!</v>
      </c>
      <c r="S22" s="26" t="str">
        <f>IF(ISERROR(VLOOKUP(A22,datosestudiantes,14,FALSE)),"NO EXITE",VLOOKUP(A22,datosestudiantes,14,FALSE))</f>
        <v>NO EXITE</v>
      </c>
      <c r="T22" s="12" t="e">
        <f t="shared" si="5"/>
        <v>#VALUE!</v>
      </c>
      <c r="U22" s="26" t="str">
        <f>IF(ISERROR(VLOOKUP(A22,datosestudiantes,15,FALSE)),"NO EXITE",VLOOKUP(A22,datosestudiantes,15,FALSE))</f>
        <v>NO EXITE</v>
      </c>
      <c r="V22" s="12" t="e">
        <f t="shared" si="6"/>
        <v>#VALUE!</v>
      </c>
      <c r="W22" s="12" t="e">
        <f t="shared" si="7"/>
        <v>#DIV/0!</v>
      </c>
      <c r="X22" s="21" t="e">
        <f t="shared" si="8"/>
        <v>#DIV/0!</v>
      </c>
    </row>
    <row r="23" spans="1:24" ht="17.25" thickTop="1" thickBot="1" x14ac:dyDescent="0.3">
      <c r="A23" s="23"/>
      <c r="B23" s="24" t="str">
        <f>IF(ISERROR(VLOOKUP(A23,'Datos Estudiantes'!A23:B42,2,FALSE)),"NO EXITE",VLOOKUP(A23,'Datos Estudiantes'!A23:B42,2,FALSE))</f>
        <v>NO EXITE</v>
      </c>
      <c r="C23" s="43" t="str">
        <f>IF(ISERROR(VLOOKUP(A23,datosestudiantes,3,FALSE)),"NO EXITE",VLOOKUP(A23,datosestudiantes,3,FALSE))</f>
        <v>NO EXITE</v>
      </c>
      <c r="D23" s="43" t="str">
        <f>IF(ISERROR(VLOOKUP(A23,datosestudiantes,4,FALSE)),"NO EXITE",VLOOKUP(A23,datosestudiantes,4,FALSE))</f>
        <v>NO EXITE</v>
      </c>
      <c r="E23" s="43" t="str">
        <f>IF(ISERROR(VLOOKUP(A23,datosestudiantes,5,FALSE)),"NO EXITE",VLOOKUP(A23,datosestudiantes,5,FALSE))</f>
        <v>NO EXITE</v>
      </c>
      <c r="F23" s="43" t="str">
        <f>IF(ISERROR(VLOOKUP(A23,datosestudiantes,6,FALSE)),"NO EXITE",VLOOKUP(A23,datosestudiantes,6,FALSE))</f>
        <v>NO EXITE</v>
      </c>
      <c r="G23" s="43" t="str">
        <f>IF(ISERROR(VLOOKUP(A23,datosestudiantes,7,FALSE)),"NO EXITE",VLOOKUP(A23,datosestudiantes,7,FALSE))</f>
        <v>NO EXITE</v>
      </c>
      <c r="H23" s="43" t="str">
        <f>IF(ISERROR(VLOOKUP(A23,datosestudiantes,8,FALSE)),"NO EXITE",VLOOKUP(A23,datosestudiantes,8,FALSE))</f>
        <v>NO EXITE</v>
      </c>
      <c r="I23" s="43" t="str">
        <f>IF(ISERROR(VLOOKUP(A23,datosestudiantes,9,FALSE)),"NO EXITE",VLOOKUP(A23,datosestudiantes,9,FALSE))</f>
        <v>NO EXITE</v>
      </c>
      <c r="J23" s="46" t="str">
        <f>IF(ISERROR(VLOOKUP(A23,datosestudiantes,10,FALSE)),"NO EXITE",VLOOKUP(A23,datosestudiantes,10,FALSE))</f>
        <v>NO EXITE</v>
      </c>
      <c r="K23" s="50" t="e">
        <f t="shared" si="0"/>
        <v>#DIV/0!</v>
      </c>
      <c r="L23" s="44" t="e">
        <f t="shared" si="1"/>
        <v>#DIV/0!</v>
      </c>
      <c r="M23" s="26" t="str">
        <f>IF(ISERROR(VLOOKUP(A23,datosestudiantes,11,FALSE)),"NO EXITE",VLOOKUP(A23,datosestudiantes,11,FALSE))</f>
        <v>NO EXITE</v>
      </c>
      <c r="N23" s="12" t="e">
        <f t="shared" si="2"/>
        <v>#VALUE!</v>
      </c>
      <c r="O23" s="26" t="str">
        <f>IF(ISERROR(VLOOKUP(A23,datosestudiantes,12,FALSE)),"NO EXITE",VLOOKUP(A23,datosestudiantes,12,FALSE))</f>
        <v>NO EXITE</v>
      </c>
      <c r="P23" s="12" t="e">
        <f t="shared" si="3"/>
        <v>#VALUE!</v>
      </c>
      <c r="Q23" s="26" t="str">
        <f>IF(ISERROR(VLOOKUP(A23,datosestudiantes,13,FALSE)),"NO EXITE",VLOOKUP(A23,datosestudiantes,13,FALSE))</f>
        <v>NO EXITE</v>
      </c>
      <c r="R23" s="12" t="e">
        <f t="shared" si="4"/>
        <v>#VALUE!</v>
      </c>
      <c r="S23" s="26" t="str">
        <f>IF(ISERROR(VLOOKUP(A23,datosestudiantes,14,FALSE)),"NO EXITE",VLOOKUP(A23,datosestudiantes,14,FALSE))</f>
        <v>NO EXITE</v>
      </c>
      <c r="T23" s="12" t="e">
        <f t="shared" si="5"/>
        <v>#VALUE!</v>
      </c>
      <c r="U23" s="26" t="str">
        <f>IF(ISERROR(VLOOKUP(A23,datosestudiantes,15,FALSE)),"NO EXITE",VLOOKUP(A23,datosestudiantes,15,FALSE))</f>
        <v>NO EXITE</v>
      </c>
      <c r="V23" s="12" t="e">
        <f t="shared" si="6"/>
        <v>#VALUE!</v>
      </c>
      <c r="W23" s="12" t="e">
        <f t="shared" si="7"/>
        <v>#DIV/0!</v>
      </c>
      <c r="X23" s="21" t="e">
        <f t="shared" si="8"/>
        <v>#DIV/0!</v>
      </c>
    </row>
    <row r="24" spans="1:24" ht="17.25" thickTop="1" thickBot="1" x14ac:dyDescent="0.3">
      <c r="A24" s="23"/>
      <c r="B24" s="24" t="str">
        <f>IF(ISERROR(VLOOKUP(A24,'Datos Estudiantes'!A24:B43,2,FALSE)),"NO EXITE",VLOOKUP(A24,'Datos Estudiantes'!A24:B43,2,FALSE))</f>
        <v>NO EXITE</v>
      </c>
      <c r="C24" s="43" t="str">
        <f>IF(ISERROR(VLOOKUP(A24,datosestudiantes,3,FALSE)),"NO EXITE",VLOOKUP(A24,datosestudiantes,3,FALSE))</f>
        <v>NO EXITE</v>
      </c>
      <c r="D24" s="43" t="str">
        <f>IF(ISERROR(VLOOKUP(A24,datosestudiantes,4,FALSE)),"NO EXITE",VLOOKUP(A24,datosestudiantes,4,FALSE))</f>
        <v>NO EXITE</v>
      </c>
      <c r="E24" s="43" t="str">
        <f>IF(ISERROR(VLOOKUP(A24,datosestudiantes,5,FALSE)),"NO EXITE",VLOOKUP(A24,datosestudiantes,5,FALSE))</f>
        <v>NO EXITE</v>
      </c>
      <c r="F24" s="43" t="str">
        <f>IF(ISERROR(VLOOKUP(A24,datosestudiantes,6,FALSE)),"NO EXITE",VLOOKUP(A24,datosestudiantes,6,FALSE))</f>
        <v>NO EXITE</v>
      </c>
      <c r="G24" s="43" t="str">
        <f>IF(ISERROR(VLOOKUP(A24,datosestudiantes,7,FALSE)),"NO EXITE",VLOOKUP(A24,datosestudiantes,7,FALSE))</f>
        <v>NO EXITE</v>
      </c>
      <c r="H24" s="43" t="str">
        <f>IF(ISERROR(VLOOKUP(A24,datosestudiantes,8,FALSE)),"NO EXITE",VLOOKUP(A24,datosestudiantes,8,FALSE))</f>
        <v>NO EXITE</v>
      </c>
      <c r="I24" s="43" t="str">
        <f>IF(ISERROR(VLOOKUP(A24,datosestudiantes,9,FALSE)),"NO EXITE",VLOOKUP(A24,datosestudiantes,9,FALSE))</f>
        <v>NO EXITE</v>
      </c>
      <c r="J24" s="46" t="str">
        <f>IF(ISERROR(VLOOKUP(A24,datosestudiantes,10,FALSE)),"NO EXITE",VLOOKUP(A24,datosestudiantes,10,FALSE))</f>
        <v>NO EXITE</v>
      </c>
      <c r="K24" s="50" t="e">
        <f t="shared" si="0"/>
        <v>#DIV/0!</v>
      </c>
      <c r="L24" s="44" t="e">
        <f t="shared" si="1"/>
        <v>#DIV/0!</v>
      </c>
      <c r="M24" s="26" t="str">
        <f>IF(ISERROR(VLOOKUP(A24,datosestudiantes,11,FALSE)),"NO EXITE",VLOOKUP(A24,datosestudiantes,11,FALSE))</f>
        <v>NO EXITE</v>
      </c>
      <c r="N24" s="12" t="e">
        <f t="shared" si="2"/>
        <v>#VALUE!</v>
      </c>
      <c r="O24" s="26" t="str">
        <f>IF(ISERROR(VLOOKUP(A24,datosestudiantes,12,FALSE)),"NO EXITE",VLOOKUP(A24,datosestudiantes,12,FALSE))</f>
        <v>NO EXITE</v>
      </c>
      <c r="P24" s="12" t="e">
        <f t="shared" si="3"/>
        <v>#VALUE!</v>
      </c>
      <c r="Q24" s="26" t="str">
        <f>IF(ISERROR(VLOOKUP(A24,datosestudiantes,13,FALSE)),"NO EXITE",VLOOKUP(A24,datosestudiantes,13,FALSE))</f>
        <v>NO EXITE</v>
      </c>
      <c r="R24" s="12" t="e">
        <f t="shared" si="4"/>
        <v>#VALUE!</v>
      </c>
      <c r="S24" s="26" t="str">
        <f>IF(ISERROR(VLOOKUP(A24,datosestudiantes,14,FALSE)),"NO EXITE",VLOOKUP(A24,datosestudiantes,14,FALSE))</f>
        <v>NO EXITE</v>
      </c>
      <c r="T24" s="12" t="e">
        <f t="shared" si="5"/>
        <v>#VALUE!</v>
      </c>
      <c r="U24" s="26" t="str">
        <f>IF(ISERROR(VLOOKUP(A24,datosestudiantes,15,FALSE)),"NO EXITE",VLOOKUP(A24,datosestudiantes,15,FALSE))</f>
        <v>NO EXITE</v>
      </c>
      <c r="V24" s="12" t="e">
        <f t="shared" si="6"/>
        <v>#VALUE!</v>
      </c>
      <c r="W24" s="12" t="e">
        <f t="shared" si="7"/>
        <v>#DIV/0!</v>
      </c>
      <c r="X24" s="21" t="e">
        <f t="shared" si="8"/>
        <v>#DIV/0!</v>
      </c>
    </row>
    <row r="25" spans="1:24" ht="17.25" thickTop="1" thickBot="1" x14ac:dyDescent="0.3">
      <c r="A25" s="23"/>
      <c r="B25" s="24" t="str">
        <f>IF(ISERROR(VLOOKUP(A25,'Datos Estudiantes'!A25:B44,2,FALSE)),"NO EXITE",VLOOKUP(A25,'Datos Estudiantes'!A25:B44,2,FALSE))</f>
        <v>NO EXITE</v>
      </c>
      <c r="C25" s="43" t="str">
        <f>IF(ISERROR(VLOOKUP(A25,datosestudiantes,3,FALSE)),"NO EXITE",VLOOKUP(A25,datosestudiantes,3,FALSE))</f>
        <v>NO EXITE</v>
      </c>
      <c r="D25" s="43" t="str">
        <f>IF(ISERROR(VLOOKUP(A25,datosestudiantes,4,FALSE)),"NO EXITE",VLOOKUP(A25,datosestudiantes,4,FALSE))</f>
        <v>NO EXITE</v>
      </c>
      <c r="E25" s="43" t="str">
        <f>IF(ISERROR(VLOOKUP(A25,datosestudiantes,5,FALSE)),"NO EXITE",VLOOKUP(A25,datosestudiantes,5,FALSE))</f>
        <v>NO EXITE</v>
      </c>
      <c r="F25" s="43" t="str">
        <f>IF(ISERROR(VLOOKUP(A25,datosestudiantes,6,FALSE)),"NO EXITE",VLOOKUP(A25,datosestudiantes,6,FALSE))</f>
        <v>NO EXITE</v>
      </c>
      <c r="G25" s="43" t="str">
        <f>IF(ISERROR(VLOOKUP(A25,datosestudiantes,7,FALSE)),"NO EXITE",VLOOKUP(A25,datosestudiantes,7,FALSE))</f>
        <v>NO EXITE</v>
      </c>
      <c r="H25" s="43" t="str">
        <f>IF(ISERROR(VLOOKUP(A25,datosestudiantes,8,FALSE)),"NO EXITE",VLOOKUP(A25,datosestudiantes,8,FALSE))</f>
        <v>NO EXITE</v>
      </c>
      <c r="I25" s="43" t="str">
        <f>IF(ISERROR(VLOOKUP(A25,datosestudiantes,9,FALSE)),"NO EXITE",VLOOKUP(A25,datosestudiantes,9,FALSE))</f>
        <v>NO EXITE</v>
      </c>
      <c r="J25" s="46" t="str">
        <f>IF(ISERROR(VLOOKUP(A25,datosestudiantes,10,FALSE)),"NO EXITE",VLOOKUP(A25,datosestudiantes,10,FALSE))</f>
        <v>NO EXITE</v>
      </c>
      <c r="K25" s="50" t="e">
        <f t="shared" si="0"/>
        <v>#DIV/0!</v>
      </c>
      <c r="L25" s="44" t="e">
        <f t="shared" si="1"/>
        <v>#DIV/0!</v>
      </c>
      <c r="M25" s="26" t="str">
        <f>IF(ISERROR(VLOOKUP(A25,datosestudiantes,11,FALSE)),"NO EXITE",VLOOKUP(A25,datosestudiantes,11,FALSE))</f>
        <v>NO EXITE</v>
      </c>
      <c r="N25" s="12" t="e">
        <f t="shared" si="2"/>
        <v>#VALUE!</v>
      </c>
      <c r="O25" s="26" t="str">
        <f>IF(ISERROR(VLOOKUP(A25,datosestudiantes,12,FALSE)),"NO EXITE",VLOOKUP(A25,datosestudiantes,12,FALSE))</f>
        <v>NO EXITE</v>
      </c>
      <c r="P25" s="12" t="e">
        <f t="shared" si="3"/>
        <v>#VALUE!</v>
      </c>
      <c r="Q25" s="26" t="str">
        <f>IF(ISERROR(VLOOKUP(A25,datosestudiantes,13,FALSE)),"NO EXITE",VLOOKUP(A25,datosestudiantes,13,FALSE))</f>
        <v>NO EXITE</v>
      </c>
      <c r="R25" s="12" t="e">
        <f t="shared" si="4"/>
        <v>#VALUE!</v>
      </c>
      <c r="S25" s="26" t="str">
        <f>IF(ISERROR(VLOOKUP(A25,datosestudiantes,14,FALSE)),"NO EXITE",VLOOKUP(A25,datosestudiantes,14,FALSE))</f>
        <v>NO EXITE</v>
      </c>
      <c r="T25" s="12" t="e">
        <f t="shared" si="5"/>
        <v>#VALUE!</v>
      </c>
      <c r="U25" s="26" t="str">
        <f>IF(ISERROR(VLOOKUP(A25,datosestudiantes,15,FALSE)),"NO EXITE",VLOOKUP(A25,datosestudiantes,15,FALSE))</f>
        <v>NO EXITE</v>
      </c>
      <c r="V25" s="12" t="e">
        <f t="shared" si="6"/>
        <v>#VALUE!</v>
      </c>
      <c r="W25" s="12" t="e">
        <f t="shared" si="7"/>
        <v>#DIV/0!</v>
      </c>
      <c r="X25" s="21" t="e">
        <f t="shared" si="8"/>
        <v>#DIV/0!</v>
      </c>
    </row>
    <row r="26" spans="1:24" ht="17.25" thickTop="1" thickBot="1" x14ac:dyDescent="0.3">
      <c r="A26" s="23"/>
      <c r="B26" s="24" t="str">
        <f>IF(ISERROR(VLOOKUP(A26,'Datos Estudiantes'!A26:B45,2,FALSE)),"NO EXITE",VLOOKUP(A26,'Datos Estudiantes'!A26:B45,2,FALSE))</f>
        <v>NO EXITE</v>
      </c>
      <c r="C26" s="43" t="str">
        <f>IF(ISERROR(VLOOKUP(A26,datosestudiantes,3,FALSE)),"NO EXITE",VLOOKUP(A26,datosestudiantes,3,FALSE))</f>
        <v>NO EXITE</v>
      </c>
      <c r="D26" s="43" t="str">
        <f>IF(ISERROR(VLOOKUP(A26,datosestudiantes,4,FALSE)),"NO EXITE",VLOOKUP(A26,datosestudiantes,4,FALSE))</f>
        <v>NO EXITE</v>
      </c>
      <c r="E26" s="43" t="str">
        <f>IF(ISERROR(VLOOKUP(A26,datosestudiantes,5,FALSE)),"NO EXITE",VLOOKUP(A26,datosestudiantes,5,FALSE))</f>
        <v>NO EXITE</v>
      </c>
      <c r="F26" s="43" t="str">
        <f>IF(ISERROR(VLOOKUP(A26,datosestudiantes,6,FALSE)),"NO EXITE",VLOOKUP(A26,datosestudiantes,6,FALSE))</f>
        <v>NO EXITE</v>
      </c>
      <c r="G26" s="43" t="str">
        <f>IF(ISERROR(VLOOKUP(A26,datosestudiantes,7,FALSE)),"NO EXITE",VLOOKUP(A26,datosestudiantes,7,FALSE))</f>
        <v>NO EXITE</v>
      </c>
      <c r="H26" s="43" t="str">
        <f>IF(ISERROR(VLOOKUP(A26,datosestudiantes,8,FALSE)),"NO EXITE",VLOOKUP(A26,datosestudiantes,8,FALSE))</f>
        <v>NO EXITE</v>
      </c>
      <c r="I26" s="43" t="str">
        <f>IF(ISERROR(VLOOKUP(A26,datosestudiantes,9,FALSE)),"NO EXITE",VLOOKUP(A26,datosestudiantes,9,FALSE))</f>
        <v>NO EXITE</v>
      </c>
      <c r="J26" s="46" t="str">
        <f>IF(ISERROR(VLOOKUP(A26,datosestudiantes,10,FALSE)),"NO EXITE",VLOOKUP(A26,datosestudiantes,10,FALSE))</f>
        <v>NO EXITE</v>
      </c>
      <c r="K26" s="50" t="e">
        <f t="shared" si="0"/>
        <v>#DIV/0!</v>
      </c>
      <c r="L26" s="44" t="e">
        <f t="shared" si="1"/>
        <v>#DIV/0!</v>
      </c>
      <c r="M26" s="26" t="str">
        <f>IF(ISERROR(VLOOKUP(A26,datosestudiantes,11,FALSE)),"NO EXITE",VLOOKUP(A26,datosestudiantes,11,FALSE))</f>
        <v>NO EXITE</v>
      </c>
      <c r="N26" s="12" t="e">
        <f t="shared" si="2"/>
        <v>#VALUE!</v>
      </c>
      <c r="O26" s="26" t="str">
        <f>IF(ISERROR(VLOOKUP(A26,datosestudiantes,12,FALSE)),"NO EXITE",VLOOKUP(A26,datosestudiantes,12,FALSE))</f>
        <v>NO EXITE</v>
      </c>
      <c r="P26" s="12" t="e">
        <f t="shared" si="3"/>
        <v>#VALUE!</v>
      </c>
      <c r="Q26" s="26" t="str">
        <f>IF(ISERROR(VLOOKUP(A26,datosestudiantes,13,FALSE)),"NO EXITE",VLOOKUP(A26,datosestudiantes,13,FALSE))</f>
        <v>NO EXITE</v>
      </c>
      <c r="R26" s="12" t="e">
        <f t="shared" si="4"/>
        <v>#VALUE!</v>
      </c>
      <c r="S26" s="26" t="str">
        <f>IF(ISERROR(VLOOKUP(A26,datosestudiantes,14,FALSE)),"NO EXITE",VLOOKUP(A26,datosestudiantes,14,FALSE))</f>
        <v>NO EXITE</v>
      </c>
      <c r="T26" s="12" t="e">
        <f t="shared" si="5"/>
        <v>#VALUE!</v>
      </c>
      <c r="U26" s="26" t="str">
        <f>IF(ISERROR(VLOOKUP(A26,datosestudiantes,15,FALSE)),"NO EXITE",VLOOKUP(A26,datosestudiantes,15,FALSE))</f>
        <v>NO EXITE</v>
      </c>
      <c r="V26" s="12" t="e">
        <f t="shared" si="6"/>
        <v>#VALUE!</v>
      </c>
      <c r="W26" s="12" t="e">
        <f t="shared" si="7"/>
        <v>#DIV/0!</v>
      </c>
      <c r="X26" s="21" t="e">
        <f t="shared" si="8"/>
        <v>#DIV/0!</v>
      </c>
    </row>
    <row r="27" spans="1:24" ht="17.25" thickTop="1" thickBot="1" x14ac:dyDescent="0.3">
      <c r="A27" s="23"/>
      <c r="B27" s="24" t="str">
        <f>IF(ISERROR(VLOOKUP(A27,'Datos Estudiantes'!A27:B46,2,FALSE)),"NO EXITE",VLOOKUP(A27,'Datos Estudiantes'!A27:B46,2,FALSE))</f>
        <v>NO EXITE</v>
      </c>
      <c r="C27" s="43" t="str">
        <f>IF(ISERROR(VLOOKUP(A27,datosestudiantes,3,FALSE)),"NO EXITE",VLOOKUP(A27,datosestudiantes,3,FALSE))</f>
        <v>NO EXITE</v>
      </c>
      <c r="D27" s="43" t="str">
        <f>IF(ISERROR(VLOOKUP(A27,datosestudiantes,4,FALSE)),"NO EXITE",VLOOKUP(A27,datosestudiantes,4,FALSE))</f>
        <v>NO EXITE</v>
      </c>
      <c r="E27" s="43" t="str">
        <f>IF(ISERROR(VLOOKUP(A27,datosestudiantes,5,FALSE)),"NO EXITE",VLOOKUP(A27,datosestudiantes,5,FALSE))</f>
        <v>NO EXITE</v>
      </c>
      <c r="F27" s="43" t="str">
        <f>IF(ISERROR(VLOOKUP(A27,datosestudiantes,6,FALSE)),"NO EXITE",VLOOKUP(A27,datosestudiantes,6,FALSE))</f>
        <v>NO EXITE</v>
      </c>
      <c r="G27" s="43" t="str">
        <f>IF(ISERROR(VLOOKUP(A27,datosestudiantes,7,FALSE)),"NO EXITE",VLOOKUP(A27,datosestudiantes,7,FALSE))</f>
        <v>NO EXITE</v>
      </c>
      <c r="H27" s="43" t="str">
        <f>IF(ISERROR(VLOOKUP(A27,datosestudiantes,8,FALSE)),"NO EXITE",VLOOKUP(A27,datosestudiantes,8,FALSE))</f>
        <v>NO EXITE</v>
      </c>
      <c r="I27" s="43" t="str">
        <f>IF(ISERROR(VLOOKUP(A27,datosestudiantes,9,FALSE)),"NO EXITE",VLOOKUP(A27,datosestudiantes,9,FALSE))</f>
        <v>NO EXITE</v>
      </c>
      <c r="J27" s="46" t="str">
        <f>IF(ISERROR(VLOOKUP(A27,datosestudiantes,10,FALSE)),"NO EXITE",VLOOKUP(A27,datosestudiantes,10,FALSE))</f>
        <v>NO EXITE</v>
      </c>
      <c r="K27" s="50" t="e">
        <f t="shared" si="0"/>
        <v>#DIV/0!</v>
      </c>
      <c r="L27" s="44" t="e">
        <f t="shared" si="1"/>
        <v>#DIV/0!</v>
      </c>
      <c r="M27" s="26" t="str">
        <f>IF(ISERROR(VLOOKUP(A27,datosestudiantes,11,FALSE)),"NO EXITE",VLOOKUP(A27,datosestudiantes,11,FALSE))</f>
        <v>NO EXITE</v>
      </c>
      <c r="N27" s="12" t="e">
        <f t="shared" si="2"/>
        <v>#VALUE!</v>
      </c>
      <c r="O27" s="26" t="str">
        <f>IF(ISERROR(VLOOKUP(A27,datosestudiantes,12,FALSE)),"NO EXITE",VLOOKUP(A27,datosestudiantes,12,FALSE))</f>
        <v>NO EXITE</v>
      </c>
      <c r="P27" s="12" t="e">
        <f t="shared" si="3"/>
        <v>#VALUE!</v>
      </c>
      <c r="Q27" s="26" t="str">
        <f>IF(ISERROR(VLOOKUP(A27,datosestudiantes,13,FALSE)),"NO EXITE",VLOOKUP(A27,datosestudiantes,13,FALSE))</f>
        <v>NO EXITE</v>
      </c>
      <c r="R27" s="12" t="e">
        <f t="shared" si="4"/>
        <v>#VALUE!</v>
      </c>
      <c r="S27" s="26" t="str">
        <f>IF(ISERROR(VLOOKUP(A27,datosestudiantes,14,FALSE)),"NO EXITE",VLOOKUP(A27,datosestudiantes,14,FALSE))</f>
        <v>NO EXITE</v>
      </c>
      <c r="T27" s="12" t="e">
        <f t="shared" si="5"/>
        <v>#VALUE!</v>
      </c>
      <c r="U27" s="26" t="str">
        <f>IF(ISERROR(VLOOKUP(A27,datosestudiantes,15,FALSE)),"NO EXITE",VLOOKUP(A27,datosestudiantes,15,FALSE))</f>
        <v>NO EXITE</v>
      </c>
      <c r="V27" s="12" t="e">
        <f t="shared" si="6"/>
        <v>#VALUE!</v>
      </c>
      <c r="W27" s="12" t="e">
        <f t="shared" si="7"/>
        <v>#DIV/0!</v>
      </c>
      <c r="X27" s="21" t="e">
        <f t="shared" si="8"/>
        <v>#DIV/0!</v>
      </c>
    </row>
    <row r="28" spans="1:24" ht="17.25" thickTop="1" thickBot="1" x14ac:dyDescent="0.3">
      <c r="A28" s="23"/>
      <c r="B28" s="24" t="str">
        <f>IF(ISERROR(VLOOKUP(A28,'Datos Estudiantes'!A28:B47,2,FALSE)),"NO EXITE",VLOOKUP(A28,'Datos Estudiantes'!A28:B47,2,FALSE))</f>
        <v>NO EXITE</v>
      </c>
      <c r="C28" s="43" t="str">
        <f>IF(ISERROR(VLOOKUP(A28,datosestudiantes,3,FALSE)),"NO EXITE",VLOOKUP(A28,datosestudiantes,3,FALSE))</f>
        <v>NO EXITE</v>
      </c>
      <c r="D28" s="43" t="str">
        <f>IF(ISERROR(VLOOKUP(A28,datosestudiantes,4,FALSE)),"NO EXITE",VLOOKUP(A28,datosestudiantes,4,FALSE))</f>
        <v>NO EXITE</v>
      </c>
      <c r="E28" s="43" t="str">
        <f>IF(ISERROR(VLOOKUP(A28,datosestudiantes,5,FALSE)),"NO EXITE",VLOOKUP(A28,datosestudiantes,5,FALSE))</f>
        <v>NO EXITE</v>
      </c>
      <c r="F28" s="43" t="str">
        <f>IF(ISERROR(VLOOKUP(A28,datosestudiantes,6,FALSE)),"NO EXITE",VLOOKUP(A28,datosestudiantes,6,FALSE))</f>
        <v>NO EXITE</v>
      </c>
      <c r="G28" s="43" t="str">
        <f>IF(ISERROR(VLOOKUP(A28,datosestudiantes,7,FALSE)),"NO EXITE",VLOOKUP(A28,datosestudiantes,7,FALSE))</f>
        <v>NO EXITE</v>
      </c>
      <c r="H28" s="43" t="str">
        <f>IF(ISERROR(VLOOKUP(A28,datosestudiantes,8,FALSE)),"NO EXITE",VLOOKUP(A28,datosestudiantes,8,FALSE))</f>
        <v>NO EXITE</v>
      </c>
      <c r="I28" s="43" t="str">
        <f>IF(ISERROR(VLOOKUP(A28,datosestudiantes,9,FALSE)),"NO EXITE",VLOOKUP(A28,datosestudiantes,9,FALSE))</f>
        <v>NO EXITE</v>
      </c>
      <c r="J28" s="46" t="str">
        <f>IF(ISERROR(VLOOKUP(A28,datosestudiantes,10,FALSE)),"NO EXITE",VLOOKUP(A28,datosestudiantes,10,FALSE))</f>
        <v>NO EXITE</v>
      </c>
      <c r="K28" s="50" t="e">
        <f t="shared" si="0"/>
        <v>#DIV/0!</v>
      </c>
      <c r="L28" s="44" t="e">
        <f t="shared" si="1"/>
        <v>#DIV/0!</v>
      </c>
      <c r="M28" s="26" t="str">
        <f>IF(ISERROR(VLOOKUP(A28,datosestudiantes,11,FALSE)),"NO EXITE",VLOOKUP(A28,datosestudiantes,11,FALSE))</f>
        <v>NO EXITE</v>
      </c>
      <c r="N28" s="12" t="e">
        <f t="shared" si="2"/>
        <v>#VALUE!</v>
      </c>
      <c r="O28" s="26" t="str">
        <f>IF(ISERROR(VLOOKUP(A28,datosestudiantes,12,FALSE)),"NO EXITE",VLOOKUP(A28,datosestudiantes,12,FALSE))</f>
        <v>NO EXITE</v>
      </c>
      <c r="P28" s="12" t="e">
        <f t="shared" si="3"/>
        <v>#VALUE!</v>
      </c>
      <c r="Q28" s="26" t="str">
        <f>IF(ISERROR(VLOOKUP(A28,datosestudiantes,13,FALSE)),"NO EXITE",VLOOKUP(A28,datosestudiantes,13,FALSE))</f>
        <v>NO EXITE</v>
      </c>
      <c r="R28" s="12" t="e">
        <f t="shared" si="4"/>
        <v>#VALUE!</v>
      </c>
      <c r="S28" s="26" t="str">
        <f>IF(ISERROR(VLOOKUP(A28,datosestudiantes,14,FALSE)),"NO EXITE",VLOOKUP(A28,datosestudiantes,14,FALSE))</f>
        <v>NO EXITE</v>
      </c>
      <c r="T28" s="12" t="e">
        <f t="shared" si="5"/>
        <v>#VALUE!</v>
      </c>
      <c r="U28" s="26" t="str">
        <f>IF(ISERROR(VLOOKUP(A28,datosestudiantes,15,FALSE)),"NO EXITE",VLOOKUP(A28,datosestudiantes,15,FALSE))</f>
        <v>NO EXITE</v>
      </c>
      <c r="V28" s="12" t="e">
        <f t="shared" si="6"/>
        <v>#VALUE!</v>
      </c>
      <c r="W28" s="12" t="e">
        <f t="shared" si="7"/>
        <v>#DIV/0!</v>
      </c>
      <c r="X28" s="21" t="e">
        <f t="shared" si="8"/>
        <v>#DIV/0!</v>
      </c>
    </row>
    <row r="29" spans="1:24" ht="17.25" thickTop="1" thickBot="1" x14ac:dyDescent="0.3">
      <c r="A29" s="23"/>
      <c r="B29" s="24" t="str">
        <f>IF(ISERROR(VLOOKUP(A29,'Datos Estudiantes'!A29:B48,2,FALSE)),"NO EXITE",VLOOKUP(A29,'Datos Estudiantes'!A29:B48,2,FALSE))</f>
        <v>NO EXITE</v>
      </c>
      <c r="C29" s="43" t="str">
        <f>IF(ISERROR(VLOOKUP(A29,datosestudiantes,3,FALSE)),"NO EXITE",VLOOKUP(A29,datosestudiantes,3,FALSE))</f>
        <v>NO EXITE</v>
      </c>
      <c r="D29" s="43" t="str">
        <f>IF(ISERROR(VLOOKUP(A29,datosestudiantes,4,FALSE)),"NO EXITE",VLOOKUP(A29,datosestudiantes,4,FALSE))</f>
        <v>NO EXITE</v>
      </c>
      <c r="E29" s="43" t="str">
        <f>IF(ISERROR(VLOOKUP(A29,datosestudiantes,5,FALSE)),"NO EXITE",VLOOKUP(A29,datosestudiantes,5,FALSE))</f>
        <v>NO EXITE</v>
      </c>
      <c r="F29" s="43" t="str">
        <f>IF(ISERROR(VLOOKUP(A29,datosestudiantes,6,FALSE)),"NO EXITE",VLOOKUP(A29,datosestudiantes,6,FALSE))</f>
        <v>NO EXITE</v>
      </c>
      <c r="G29" s="43" t="str">
        <f>IF(ISERROR(VLOOKUP(A29,datosestudiantes,7,FALSE)),"NO EXITE",VLOOKUP(A29,datosestudiantes,7,FALSE))</f>
        <v>NO EXITE</v>
      </c>
      <c r="H29" s="43" t="str">
        <f>IF(ISERROR(VLOOKUP(A29,datosestudiantes,8,FALSE)),"NO EXITE",VLOOKUP(A29,datosestudiantes,8,FALSE))</f>
        <v>NO EXITE</v>
      </c>
      <c r="I29" s="43" t="str">
        <f>IF(ISERROR(VLOOKUP(A29,datosestudiantes,9,FALSE)),"NO EXITE",VLOOKUP(A29,datosestudiantes,9,FALSE))</f>
        <v>NO EXITE</v>
      </c>
      <c r="J29" s="46" t="str">
        <f>IF(ISERROR(VLOOKUP(A29,datosestudiantes,10,FALSE)),"NO EXITE",VLOOKUP(A29,datosestudiantes,10,FALSE))</f>
        <v>NO EXITE</v>
      </c>
      <c r="K29" s="50" t="e">
        <f t="shared" si="0"/>
        <v>#DIV/0!</v>
      </c>
      <c r="L29" s="44" t="e">
        <f t="shared" si="1"/>
        <v>#DIV/0!</v>
      </c>
      <c r="M29" s="26" t="str">
        <f>IF(ISERROR(VLOOKUP(A29,datosestudiantes,11,FALSE)),"NO EXITE",VLOOKUP(A29,datosestudiantes,11,FALSE))</f>
        <v>NO EXITE</v>
      </c>
      <c r="N29" s="12" t="e">
        <f t="shared" si="2"/>
        <v>#VALUE!</v>
      </c>
      <c r="O29" s="26" t="str">
        <f>IF(ISERROR(VLOOKUP(A29,datosestudiantes,12,FALSE)),"NO EXITE",VLOOKUP(A29,datosestudiantes,12,FALSE))</f>
        <v>NO EXITE</v>
      </c>
      <c r="P29" s="12" t="e">
        <f t="shared" si="3"/>
        <v>#VALUE!</v>
      </c>
      <c r="Q29" s="26" t="str">
        <f>IF(ISERROR(VLOOKUP(A29,datosestudiantes,13,FALSE)),"NO EXITE",VLOOKUP(A29,datosestudiantes,13,FALSE))</f>
        <v>NO EXITE</v>
      </c>
      <c r="R29" s="12" t="e">
        <f t="shared" si="4"/>
        <v>#VALUE!</v>
      </c>
      <c r="S29" s="26" t="str">
        <f>IF(ISERROR(VLOOKUP(A29,datosestudiantes,14,FALSE)),"NO EXITE",VLOOKUP(A29,datosestudiantes,14,FALSE))</f>
        <v>NO EXITE</v>
      </c>
      <c r="T29" s="12" t="e">
        <f t="shared" si="5"/>
        <v>#VALUE!</v>
      </c>
      <c r="U29" s="26" t="str">
        <f>IF(ISERROR(VLOOKUP(A29,datosestudiantes,15,FALSE)),"NO EXITE",VLOOKUP(A29,datosestudiantes,15,FALSE))</f>
        <v>NO EXITE</v>
      </c>
      <c r="V29" s="12" t="e">
        <f t="shared" si="6"/>
        <v>#VALUE!</v>
      </c>
      <c r="W29" s="12" t="e">
        <f t="shared" si="7"/>
        <v>#DIV/0!</v>
      </c>
      <c r="X29" s="21" t="e">
        <f t="shared" si="8"/>
        <v>#DIV/0!</v>
      </c>
    </row>
    <row r="30" spans="1:24" ht="17.25" thickTop="1" thickBot="1" x14ac:dyDescent="0.3">
      <c r="A30" s="23"/>
      <c r="B30" s="24" t="str">
        <f>IF(ISERROR(VLOOKUP(A30,'Datos Estudiantes'!A30:B49,2,FALSE)),"NO EXITE",VLOOKUP(A30,'Datos Estudiantes'!A30:B49,2,FALSE))</f>
        <v>NO EXITE</v>
      </c>
      <c r="C30" s="43" t="str">
        <f>IF(ISERROR(VLOOKUP(A30,datosestudiantes,3,FALSE)),"NO EXITE",VLOOKUP(A30,datosestudiantes,3,FALSE))</f>
        <v>NO EXITE</v>
      </c>
      <c r="D30" s="43" t="str">
        <f>IF(ISERROR(VLOOKUP(A30,datosestudiantes,4,FALSE)),"NO EXITE",VLOOKUP(A30,datosestudiantes,4,FALSE))</f>
        <v>NO EXITE</v>
      </c>
      <c r="E30" s="43" t="str">
        <f>IF(ISERROR(VLOOKUP(A30,datosestudiantes,5,FALSE)),"NO EXITE",VLOOKUP(A30,datosestudiantes,5,FALSE))</f>
        <v>NO EXITE</v>
      </c>
      <c r="F30" s="43" t="str">
        <f>IF(ISERROR(VLOOKUP(A30,datosestudiantes,6,FALSE)),"NO EXITE",VLOOKUP(A30,datosestudiantes,6,FALSE))</f>
        <v>NO EXITE</v>
      </c>
      <c r="G30" s="43" t="str">
        <f>IF(ISERROR(VLOOKUP(A30,datosestudiantes,7,FALSE)),"NO EXITE",VLOOKUP(A30,datosestudiantes,7,FALSE))</f>
        <v>NO EXITE</v>
      </c>
      <c r="H30" s="43" t="str">
        <f>IF(ISERROR(VLOOKUP(A30,datosestudiantes,8,FALSE)),"NO EXITE",VLOOKUP(A30,datosestudiantes,8,FALSE))</f>
        <v>NO EXITE</v>
      </c>
      <c r="I30" s="43" t="str">
        <f>IF(ISERROR(VLOOKUP(A30,datosestudiantes,9,FALSE)),"NO EXITE",VLOOKUP(A30,datosestudiantes,9,FALSE))</f>
        <v>NO EXITE</v>
      </c>
      <c r="J30" s="46" t="str">
        <f>IF(ISERROR(VLOOKUP(A30,datosestudiantes,10,FALSE)),"NO EXITE",VLOOKUP(A30,datosestudiantes,10,FALSE))</f>
        <v>NO EXITE</v>
      </c>
      <c r="K30" s="50" t="e">
        <f t="shared" si="0"/>
        <v>#DIV/0!</v>
      </c>
      <c r="L30" s="44" t="e">
        <f t="shared" si="1"/>
        <v>#DIV/0!</v>
      </c>
      <c r="M30" s="26" t="str">
        <f>IF(ISERROR(VLOOKUP(A30,datosestudiantes,11,FALSE)),"NO EXITE",VLOOKUP(A30,datosestudiantes,11,FALSE))</f>
        <v>NO EXITE</v>
      </c>
      <c r="N30" s="12" t="e">
        <f t="shared" si="2"/>
        <v>#VALUE!</v>
      </c>
      <c r="O30" s="26" t="str">
        <f>IF(ISERROR(VLOOKUP(A30,datosestudiantes,12,FALSE)),"NO EXITE",VLOOKUP(A30,datosestudiantes,12,FALSE))</f>
        <v>NO EXITE</v>
      </c>
      <c r="P30" s="12" t="e">
        <f t="shared" si="3"/>
        <v>#VALUE!</v>
      </c>
      <c r="Q30" s="26" t="str">
        <f>IF(ISERROR(VLOOKUP(A30,datosestudiantes,13,FALSE)),"NO EXITE",VLOOKUP(A30,datosestudiantes,13,FALSE))</f>
        <v>NO EXITE</v>
      </c>
      <c r="R30" s="12" t="e">
        <f t="shared" si="4"/>
        <v>#VALUE!</v>
      </c>
      <c r="S30" s="26" t="str">
        <f>IF(ISERROR(VLOOKUP(A30,datosestudiantes,14,FALSE)),"NO EXITE",VLOOKUP(A30,datosestudiantes,14,FALSE))</f>
        <v>NO EXITE</v>
      </c>
      <c r="T30" s="12" t="e">
        <f t="shared" si="5"/>
        <v>#VALUE!</v>
      </c>
      <c r="U30" s="26" t="str">
        <f>IF(ISERROR(VLOOKUP(A30,datosestudiantes,15,FALSE)),"NO EXITE",VLOOKUP(A30,datosestudiantes,15,FALSE))</f>
        <v>NO EXITE</v>
      </c>
      <c r="V30" s="12" t="e">
        <f t="shared" si="6"/>
        <v>#VALUE!</v>
      </c>
      <c r="W30" s="12" t="e">
        <f t="shared" si="7"/>
        <v>#DIV/0!</v>
      </c>
      <c r="X30" s="21" t="e">
        <f t="shared" si="8"/>
        <v>#DIV/0!</v>
      </c>
    </row>
    <row r="31" spans="1:24" ht="17.25" thickTop="1" thickBot="1" x14ac:dyDescent="0.3">
      <c r="A31" s="23"/>
      <c r="B31" s="24" t="str">
        <f>IF(ISERROR(VLOOKUP(A31,'Datos Estudiantes'!A31:B50,2,FALSE)),"NO EXITE",VLOOKUP(A31,'Datos Estudiantes'!A31:B50,2,FALSE))</f>
        <v>NO EXITE</v>
      </c>
      <c r="C31" s="43" t="str">
        <f>IF(ISERROR(VLOOKUP(A31,datosestudiantes,3,FALSE)),"NO EXITE",VLOOKUP(A31,datosestudiantes,3,FALSE))</f>
        <v>NO EXITE</v>
      </c>
      <c r="D31" s="43" t="str">
        <f>IF(ISERROR(VLOOKUP(A31,datosestudiantes,4,FALSE)),"NO EXITE",VLOOKUP(A31,datosestudiantes,4,FALSE))</f>
        <v>NO EXITE</v>
      </c>
      <c r="E31" s="43" t="str">
        <f>IF(ISERROR(VLOOKUP(A31,datosestudiantes,5,FALSE)),"NO EXITE",VLOOKUP(A31,datosestudiantes,5,FALSE))</f>
        <v>NO EXITE</v>
      </c>
      <c r="F31" s="43" t="str">
        <f>IF(ISERROR(VLOOKUP(A31,datosestudiantes,6,FALSE)),"NO EXITE",VLOOKUP(A31,datosestudiantes,6,FALSE))</f>
        <v>NO EXITE</v>
      </c>
      <c r="G31" s="43" t="str">
        <f>IF(ISERROR(VLOOKUP(A31,datosestudiantes,7,FALSE)),"NO EXITE",VLOOKUP(A31,datosestudiantes,7,FALSE))</f>
        <v>NO EXITE</v>
      </c>
      <c r="H31" s="43" t="str">
        <f>IF(ISERROR(VLOOKUP(A31,datosestudiantes,8,FALSE)),"NO EXITE",VLOOKUP(A31,datosestudiantes,8,FALSE))</f>
        <v>NO EXITE</v>
      </c>
      <c r="I31" s="43" t="str">
        <f>IF(ISERROR(VLOOKUP(A31,datosestudiantes,9,FALSE)),"NO EXITE",VLOOKUP(A31,datosestudiantes,9,FALSE))</f>
        <v>NO EXITE</v>
      </c>
      <c r="J31" s="46" t="str">
        <f>IF(ISERROR(VLOOKUP(A31,datosestudiantes,10,FALSE)),"NO EXITE",VLOOKUP(A31,datosestudiantes,10,FALSE))</f>
        <v>NO EXITE</v>
      </c>
      <c r="K31" s="50" t="e">
        <f t="shared" si="0"/>
        <v>#DIV/0!</v>
      </c>
      <c r="L31" s="44" t="e">
        <f t="shared" si="1"/>
        <v>#DIV/0!</v>
      </c>
      <c r="M31" s="26" t="str">
        <f>IF(ISERROR(VLOOKUP(A31,datosestudiantes,11,FALSE)),"NO EXITE",VLOOKUP(A31,datosestudiantes,11,FALSE))</f>
        <v>NO EXITE</v>
      </c>
      <c r="N31" s="12" t="e">
        <f t="shared" si="2"/>
        <v>#VALUE!</v>
      </c>
      <c r="O31" s="26" t="str">
        <f>IF(ISERROR(VLOOKUP(A31,datosestudiantes,12,FALSE)),"NO EXITE",VLOOKUP(A31,datosestudiantes,12,FALSE))</f>
        <v>NO EXITE</v>
      </c>
      <c r="P31" s="12" t="e">
        <f t="shared" si="3"/>
        <v>#VALUE!</v>
      </c>
      <c r="Q31" s="26" t="str">
        <f>IF(ISERROR(VLOOKUP(A31,datosestudiantes,13,FALSE)),"NO EXITE",VLOOKUP(A31,datosestudiantes,13,FALSE))</f>
        <v>NO EXITE</v>
      </c>
      <c r="R31" s="12" t="e">
        <f t="shared" si="4"/>
        <v>#VALUE!</v>
      </c>
      <c r="S31" s="26" t="str">
        <f>IF(ISERROR(VLOOKUP(A31,datosestudiantes,14,FALSE)),"NO EXITE",VLOOKUP(A31,datosestudiantes,14,FALSE))</f>
        <v>NO EXITE</v>
      </c>
      <c r="T31" s="12" t="e">
        <f t="shared" si="5"/>
        <v>#VALUE!</v>
      </c>
      <c r="U31" s="26" t="str">
        <f>IF(ISERROR(VLOOKUP(A31,datosestudiantes,15,FALSE)),"NO EXITE",VLOOKUP(A31,datosestudiantes,15,FALSE))</f>
        <v>NO EXITE</v>
      </c>
      <c r="V31" s="12" t="e">
        <f t="shared" si="6"/>
        <v>#VALUE!</v>
      </c>
      <c r="W31" s="12" t="e">
        <f t="shared" si="7"/>
        <v>#DIV/0!</v>
      </c>
      <c r="X31" s="21" t="e">
        <f t="shared" si="8"/>
        <v>#DIV/0!</v>
      </c>
    </row>
    <row r="32" spans="1:24" ht="17.25" thickTop="1" thickBot="1" x14ac:dyDescent="0.3">
      <c r="A32" s="23"/>
      <c r="B32" s="24" t="str">
        <f>IF(ISERROR(VLOOKUP(A32,'Datos Estudiantes'!A32:B51,2,FALSE)),"NO EXITE",VLOOKUP(A32,'Datos Estudiantes'!A32:B51,2,FALSE))</f>
        <v>NO EXITE</v>
      </c>
      <c r="C32" s="43" t="str">
        <f>IF(ISERROR(VLOOKUP(A32,datosestudiantes,3,FALSE)),"NO EXITE",VLOOKUP(A32,datosestudiantes,3,FALSE))</f>
        <v>NO EXITE</v>
      </c>
      <c r="D32" s="43" t="str">
        <f>IF(ISERROR(VLOOKUP(A32,datosestudiantes,4,FALSE)),"NO EXITE",VLOOKUP(A32,datosestudiantes,4,FALSE))</f>
        <v>NO EXITE</v>
      </c>
      <c r="E32" s="43" t="str">
        <f>IF(ISERROR(VLOOKUP(A32,datosestudiantes,5,FALSE)),"NO EXITE",VLOOKUP(A32,datosestudiantes,5,FALSE))</f>
        <v>NO EXITE</v>
      </c>
      <c r="F32" s="43" t="str">
        <f>IF(ISERROR(VLOOKUP(A32,datosestudiantes,6,FALSE)),"NO EXITE",VLOOKUP(A32,datosestudiantes,6,FALSE))</f>
        <v>NO EXITE</v>
      </c>
      <c r="G32" s="43" t="str">
        <f>IF(ISERROR(VLOOKUP(A32,datosestudiantes,7,FALSE)),"NO EXITE",VLOOKUP(A32,datosestudiantes,7,FALSE))</f>
        <v>NO EXITE</v>
      </c>
      <c r="H32" s="43" t="str">
        <f>IF(ISERROR(VLOOKUP(A32,datosestudiantes,8,FALSE)),"NO EXITE",VLOOKUP(A32,datosestudiantes,8,FALSE))</f>
        <v>NO EXITE</v>
      </c>
      <c r="I32" s="43" t="str">
        <f>IF(ISERROR(VLOOKUP(A32,datosestudiantes,9,FALSE)),"NO EXITE",VLOOKUP(A32,datosestudiantes,9,FALSE))</f>
        <v>NO EXITE</v>
      </c>
      <c r="J32" s="46" t="str">
        <f>IF(ISERROR(VLOOKUP(A32,datosestudiantes,10,FALSE)),"NO EXITE",VLOOKUP(A32,datosestudiantes,10,FALSE))</f>
        <v>NO EXITE</v>
      </c>
      <c r="K32" s="50" t="e">
        <f t="shared" si="0"/>
        <v>#DIV/0!</v>
      </c>
      <c r="L32" s="44" t="e">
        <f t="shared" si="1"/>
        <v>#DIV/0!</v>
      </c>
      <c r="M32" s="26" t="str">
        <f>IF(ISERROR(VLOOKUP(A32,datosestudiantes,11,FALSE)),"NO EXITE",VLOOKUP(A32,datosestudiantes,11,FALSE))</f>
        <v>NO EXITE</v>
      </c>
      <c r="N32" s="12" t="e">
        <f t="shared" si="2"/>
        <v>#VALUE!</v>
      </c>
      <c r="O32" s="26" t="str">
        <f>IF(ISERROR(VLOOKUP(A32,datosestudiantes,12,FALSE)),"NO EXITE",VLOOKUP(A32,datosestudiantes,12,FALSE))</f>
        <v>NO EXITE</v>
      </c>
      <c r="P32" s="12" t="e">
        <f t="shared" si="3"/>
        <v>#VALUE!</v>
      </c>
      <c r="Q32" s="26" t="str">
        <f>IF(ISERROR(VLOOKUP(A32,datosestudiantes,13,FALSE)),"NO EXITE",VLOOKUP(A32,datosestudiantes,13,FALSE))</f>
        <v>NO EXITE</v>
      </c>
      <c r="R32" s="12" t="e">
        <f t="shared" si="4"/>
        <v>#VALUE!</v>
      </c>
      <c r="S32" s="26" t="str">
        <f>IF(ISERROR(VLOOKUP(A32,datosestudiantes,14,FALSE)),"NO EXITE",VLOOKUP(A32,datosestudiantes,14,FALSE))</f>
        <v>NO EXITE</v>
      </c>
      <c r="T32" s="12" t="e">
        <f t="shared" si="5"/>
        <v>#VALUE!</v>
      </c>
      <c r="U32" s="26" t="str">
        <f>IF(ISERROR(VLOOKUP(A32,datosestudiantes,15,FALSE)),"NO EXITE",VLOOKUP(A32,datosestudiantes,15,FALSE))</f>
        <v>NO EXITE</v>
      </c>
      <c r="V32" s="12" t="e">
        <f t="shared" si="6"/>
        <v>#VALUE!</v>
      </c>
      <c r="W32" s="12" t="e">
        <f t="shared" si="7"/>
        <v>#DIV/0!</v>
      </c>
      <c r="X32" s="21" t="e">
        <f t="shared" si="8"/>
        <v>#DIV/0!</v>
      </c>
    </row>
    <row r="33" spans="1:24" ht="17.25" thickTop="1" thickBot="1" x14ac:dyDescent="0.3">
      <c r="A33" s="23"/>
      <c r="B33" s="24" t="str">
        <f>IF(ISERROR(VLOOKUP(A33,'Datos Estudiantes'!A33:B52,2,FALSE)),"NO EXITE",VLOOKUP(A33,'Datos Estudiantes'!A33:B52,2,FALSE))</f>
        <v>NO EXITE</v>
      </c>
      <c r="C33" s="43" t="str">
        <f>IF(ISERROR(VLOOKUP(A33,datosestudiantes,3,FALSE)),"NO EXITE",VLOOKUP(A33,datosestudiantes,3,FALSE))</f>
        <v>NO EXITE</v>
      </c>
      <c r="D33" s="43" t="str">
        <f>IF(ISERROR(VLOOKUP(A33,datosestudiantes,4,FALSE)),"NO EXITE",VLOOKUP(A33,datosestudiantes,4,FALSE))</f>
        <v>NO EXITE</v>
      </c>
      <c r="E33" s="43" t="str">
        <f>IF(ISERROR(VLOOKUP(A33,datosestudiantes,5,FALSE)),"NO EXITE",VLOOKUP(A33,datosestudiantes,5,FALSE))</f>
        <v>NO EXITE</v>
      </c>
      <c r="F33" s="43" t="str">
        <f>IF(ISERROR(VLOOKUP(A33,datosestudiantes,6,FALSE)),"NO EXITE",VLOOKUP(A33,datosestudiantes,6,FALSE))</f>
        <v>NO EXITE</v>
      </c>
      <c r="G33" s="43" t="str">
        <f>IF(ISERROR(VLOOKUP(A33,datosestudiantes,7,FALSE)),"NO EXITE",VLOOKUP(A33,datosestudiantes,7,FALSE))</f>
        <v>NO EXITE</v>
      </c>
      <c r="H33" s="43" t="str">
        <f>IF(ISERROR(VLOOKUP(A33,datosestudiantes,8,FALSE)),"NO EXITE",VLOOKUP(A33,datosestudiantes,8,FALSE))</f>
        <v>NO EXITE</v>
      </c>
      <c r="I33" s="43" t="str">
        <f>IF(ISERROR(VLOOKUP(A33,datosestudiantes,9,FALSE)),"NO EXITE",VLOOKUP(A33,datosestudiantes,9,FALSE))</f>
        <v>NO EXITE</v>
      </c>
      <c r="J33" s="47" t="str">
        <f>IF(ISERROR(VLOOKUP(A33,datosestudiantes,10,FALSE)),"NO EXITE",VLOOKUP(A33,datosestudiantes,10,FALSE))</f>
        <v>NO EXITE</v>
      </c>
      <c r="K33" s="51" t="e">
        <f t="shared" si="0"/>
        <v>#DIV/0!</v>
      </c>
      <c r="L33" s="44" t="e">
        <f t="shared" si="1"/>
        <v>#DIV/0!</v>
      </c>
      <c r="M33" s="26" t="str">
        <f>IF(ISERROR(VLOOKUP(A33,datosestudiantes,11,FALSE)),"NO EXITE",VLOOKUP(A33,datosestudiantes,11,FALSE))</f>
        <v>NO EXITE</v>
      </c>
      <c r="N33" s="12" t="e">
        <f t="shared" si="2"/>
        <v>#VALUE!</v>
      </c>
      <c r="O33" s="26" t="str">
        <f>IF(ISERROR(VLOOKUP(A33,datosestudiantes,12,FALSE)),"NO EXITE",VLOOKUP(A33,datosestudiantes,12,FALSE))</f>
        <v>NO EXITE</v>
      </c>
      <c r="P33" s="12" t="e">
        <f t="shared" si="3"/>
        <v>#VALUE!</v>
      </c>
      <c r="Q33" s="26" t="str">
        <f>IF(ISERROR(VLOOKUP(A33,datosestudiantes,13,FALSE)),"NO EXITE",VLOOKUP(A33,datosestudiantes,13,FALSE))</f>
        <v>NO EXITE</v>
      </c>
      <c r="R33" s="12" t="e">
        <f>Q33*10%</f>
        <v>#VALUE!</v>
      </c>
      <c r="S33" s="26" t="str">
        <f>IF(ISERROR(VLOOKUP(A33,datosestudiantes,14,FALSE)),"NO EXITE",VLOOKUP(A33,datosestudiantes,14,FALSE))</f>
        <v>NO EXITE</v>
      </c>
      <c r="T33" s="12" t="e">
        <f t="shared" si="5"/>
        <v>#VALUE!</v>
      </c>
      <c r="U33" s="26" t="str">
        <f>IF(ISERROR(VLOOKUP(A33,datosestudiantes,15,FALSE)),"NO EXITE",VLOOKUP(A33,datosestudiantes,15,FALSE))</f>
        <v>NO EXITE</v>
      </c>
      <c r="V33" s="12" t="e">
        <f>U33*10%</f>
        <v>#VALUE!</v>
      </c>
      <c r="W33" s="12" t="e">
        <f t="shared" si="7"/>
        <v>#DIV/0!</v>
      </c>
      <c r="X33" s="21" t="e">
        <f t="shared" si="8"/>
        <v>#DIV/0!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 t="e">
        <f>MAX(W14:W33)</f>
        <v>#VALUE!</v>
      </c>
    </row>
    <row r="36" spans="1:24" ht="17.25" thickTop="1" thickBot="1" x14ac:dyDescent="0.3">
      <c r="L36" s="2"/>
      <c r="W36" s="17" t="s">
        <v>36</v>
      </c>
      <c r="X36" s="15" t="e">
        <f>MIN(W14:W33)</f>
        <v>#VALUE!</v>
      </c>
    </row>
    <row r="37" spans="1:24" ht="17.25" thickTop="1" thickBot="1" x14ac:dyDescent="0.3">
      <c r="W37" s="17" t="s">
        <v>37</v>
      </c>
      <c r="X37" s="15" t="e">
        <f>AVERAGE(W14:W33)</f>
        <v>#VALUE!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41" t="s">
        <v>45</v>
      </c>
      <c r="E3" s="22"/>
    </row>
    <row r="4" spans="2:5" x14ac:dyDescent="0.25">
      <c r="B4" s="22"/>
      <c r="D4" s="41"/>
      <c r="E4" s="22"/>
    </row>
    <row r="5" spans="2:5" x14ac:dyDescent="0.25">
      <c r="B5" s="22"/>
      <c r="D5" s="41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0"/>
  <sheetViews>
    <sheetView workbookViewId="0">
      <selection activeCell="C4" sqref="C4:I20"/>
    </sheetView>
  </sheetViews>
  <sheetFormatPr baseColWidth="10" defaultRowHeight="15" x14ac:dyDescent="0.25"/>
  <sheetData>
    <row r="4" spans="3:9" ht="15.75" x14ac:dyDescent="0.25">
      <c r="C4" s="1"/>
      <c r="D4" s="1"/>
      <c r="E4" s="1"/>
      <c r="F4" s="1"/>
      <c r="G4" s="1"/>
      <c r="H4" s="1"/>
      <c r="I4" s="1"/>
    </row>
    <row r="5" spans="3:9" x14ac:dyDescent="0.25">
      <c r="F5" s="27" t="s">
        <v>46</v>
      </c>
    </row>
    <row r="17" spans="3:9" x14ac:dyDescent="0.25">
      <c r="D17" s="28" t="s">
        <v>48</v>
      </c>
      <c r="H17" s="28" t="s">
        <v>47</v>
      </c>
    </row>
    <row r="19" spans="3:9" ht="15.75" x14ac:dyDescent="0.25">
      <c r="C19" s="1"/>
      <c r="D19" s="29" t="s">
        <v>49</v>
      </c>
      <c r="E19" s="1"/>
      <c r="F19" s="1"/>
      <c r="G19" s="1"/>
      <c r="H19" s="29" t="s">
        <v>49</v>
      </c>
      <c r="I19" s="1"/>
    </row>
    <row r="20" spans="3:9" ht="15.75" x14ac:dyDescent="0.25">
      <c r="C20" s="1"/>
      <c r="D20" s="1"/>
      <c r="E20" s="1"/>
      <c r="F20" s="1"/>
      <c r="G20" s="1"/>
      <c r="H20" s="1"/>
      <c r="I20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J21"/>
  <sheetViews>
    <sheetView workbookViewId="0">
      <selection activeCell="D5" sqref="D5:L20"/>
    </sheetView>
  </sheetViews>
  <sheetFormatPr baseColWidth="10" defaultRowHeight="15" x14ac:dyDescent="0.25"/>
  <sheetData>
    <row r="5" spans="4:10" ht="15.75" x14ac:dyDescent="0.25">
      <c r="D5" s="1"/>
      <c r="E5" s="1"/>
      <c r="F5" s="1"/>
      <c r="G5" s="1"/>
      <c r="H5" s="1"/>
      <c r="I5" s="1"/>
      <c r="J5" s="1"/>
    </row>
    <row r="6" spans="4:10" x14ac:dyDescent="0.25">
      <c r="G6" s="27"/>
    </row>
    <row r="7" spans="4:10" x14ac:dyDescent="0.25">
      <c r="F7" s="42" t="s">
        <v>50</v>
      </c>
      <c r="G7" s="42"/>
      <c r="H7" s="42"/>
    </row>
    <row r="18" spans="4:10" x14ac:dyDescent="0.25">
      <c r="E18" s="28" t="s">
        <v>51</v>
      </c>
      <c r="I18" s="28" t="s">
        <v>52</v>
      </c>
    </row>
    <row r="20" spans="4:10" ht="15.75" x14ac:dyDescent="0.25">
      <c r="D20" s="1"/>
      <c r="E20" s="29"/>
      <c r="F20" s="1"/>
      <c r="G20" s="1"/>
      <c r="H20" s="1"/>
      <c r="I20" s="29"/>
      <c r="J20" s="1"/>
    </row>
    <row r="21" spans="4:10" ht="15.75" x14ac:dyDescent="0.25">
      <c r="D21" s="1"/>
      <c r="E21" s="1"/>
      <c r="F21" s="1"/>
      <c r="G21" s="1"/>
      <c r="H21" s="1"/>
      <c r="I21" s="1"/>
      <c r="J21" s="1"/>
    </row>
  </sheetData>
  <mergeCells count="1">
    <mergeCell ref="F7:H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9"/>
  <sheetViews>
    <sheetView workbookViewId="0">
      <selection activeCell="I9" sqref="I9"/>
    </sheetView>
  </sheetViews>
  <sheetFormatPr baseColWidth="10" defaultRowHeight="15" x14ac:dyDescent="0.25"/>
  <sheetData>
    <row r="4" spans="3:9" ht="15.75" x14ac:dyDescent="0.25">
      <c r="C4" s="1"/>
      <c r="D4" s="1"/>
      <c r="E4" s="1"/>
      <c r="F4" s="1"/>
      <c r="G4" s="1"/>
      <c r="H4" s="1"/>
      <c r="I4" s="1"/>
    </row>
    <row r="5" spans="3:9" x14ac:dyDescent="0.25">
      <c r="F5" s="27"/>
    </row>
    <row r="6" spans="3:9" x14ac:dyDescent="0.25">
      <c r="E6" s="42" t="s">
        <v>53</v>
      </c>
      <c r="F6" s="42"/>
      <c r="G6" s="42"/>
    </row>
    <row r="17" spans="3:9" x14ac:dyDescent="0.25">
      <c r="D17" s="28" t="s">
        <v>51</v>
      </c>
      <c r="H17" s="28" t="s">
        <v>52</v>
      </c>
    </row>
    <row r="19" spans="3:9" ht="15.75" x14ac:dyDescent="0.25">
      <c r="C19" s="1"/>
      <c r="D19" s="29"/>
      <c r="E19" s="1"/>
      <c r="F19" s="1"/>
      <c r="G19" s="1"/>
      <c r="H19" s="29"/>
      <c r="I19" s="1"/>
    </row>
  </sheetData>
  <mergeCells count="1"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Datos Estudiantes</vt:lpstr>
      <vt:lpstr>Planilla Notas</vt:lpstr>
      <vt:lpstr>Informe estudiante</vt:lpstr>
      <vt:lpstr>ESQUEMA</vt:lpstr>
      <vt:lpstr>ESQUEMA 2</vt:lpstr>
      <vt:lpstr>ESQUEMA3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01061-15</cp:lastModifiedBy>
  <cp:lastPrinted>2012-10-29T02:26:38Z</cp:lastPrinted>
  <dcterms:created xsi:type="dcterms:W3CDTF">2012-10-28T21:45:19Z</dcterms:created>
  <dcterms:modified xsi:type="dcterms:W3CDTF">2015-05-14T01:59:08Z</dcterms:modified>
</cp:coreProperties>
</file>